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anejamento_01\pmi\PMI\Projetos\Secretaria de Turismo Meio Ambiente e Cultura\Turismo\DECK 1 PEDRA\Deck da 1ª Pedra\"/>
    </mc:Choice>
  </mc:AlternateContent>
  <bookViews>
    <workbookView xWindow="120" yWindow="405" windowWidth="15600" windowHeight="777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Plan1!$A$1:$F$63</definedName>
  </definedNames>
  <calcPr calcId="152511"/>
</workbook>
</file>

<file path=xl/calcChain.xml><?xml version="1.0" encoding="utf-8"?>
<calcChain xmlns="http://schemas.openxmlformats.org/spreadsheetml/2006/main">
  <c r="F52" i="1" l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24" i="1"/>
  <c r="F23" i="1"/>
  <c r="F15" i="1"/>
  <c r="F16" i="1"/>
  <c r="F17" i="1"/>
  <c r="F18" i="1"/>
  <c r="F19" i="1"/>
  <c r="F20" i="1"/>
  <c r="F21" i="1"/>
  <c r="F22" i="1"/>
  <c r="F14" i="1"/>
  <c r="F11" i="1"/>
  <c r="F12" i="1" s="1"/>
  <c r="F45" i="1"/>
  <c r="F46" i="1"/>
  <c r="F47" i="1"/>
  <c r="F48" i="1"/>
  <c r="F49" i="1" l="1"/>
  <c r="F43" i="1"/>
  <c r="P20" i="3"/>
  <c r="F54" i="1" l="1"/>
  <c r="F56" i="1" s="1"/>
  <c r="O20" i="3"/>
  <c r="O19" i="3" l="1"/>
  <c r="M19" i="3" s="1"/>
  <c r="O9" i="3"/>
  <c r="E9" i="3" s="1"/>
  <c r="O13" i="3"/>
  <c r="I13" i="3" s="1"/>
  <c r="O17" i="3"/>
  <c r="M17" i="3" s="1"/>
  <c r="O6" i="3"/>
  <c r="C6" i="3" s="1"/>
  <c r="O10" i="3"/>
  <c r="E10" i="3" s="1"/>
  <c r="G10" i="3" s="1"/>
  <c r="O14" i="3"/>
  <c r="O18" i="3"/>
  <c r="M18" i="3" s="1"/>
  <c r="O7" i="3"/>
  <c r="C7" i="3" s="1"/>
  <c r="O11" i="3"/>
  <c r="G11" i="3" s="1"/>
  <c r="O15" i="3"/>
  <c r="O8" i="3"/>
  <c r="C8" i="3" s="1"/>
  <c r="O12" i="3"/>
  <c r="O16" i="3"/>
  <c r="M16" i="3" s="1"/>
  <c r="K14" i="3" l="1"/>
  <c r="I14" i="3"/>
  <c r="E20" i="3"/>
  <c r="F20" i="3" s="1"/>
  <c r="M15" i="3"/>
  <c r="M20" i="3" s="1"/>
  <c r="N20" i="3" s="1"/>
  <c r="K15" i="3"/>
  <c r="I12" i="3"/>
  <c r="G12" i="3"/>
  <c r="G20" i="3" s="1"/>
  <c r="H20" i="3" s="1"/>
  <c r="C20" i="3"/>
  <c r="K20" i="3" l="1"/>
  <c r="L20" i="3" s="1"/>
  <c r="E21" i="3"/>
  <c r="D20" i="3"/>
  <c r="G21" i="3"/>
  <c r="I20" i="3"/>
  <c r="J20" i="3" s="1"/>
  <c r="H21" i="3" l="1"/>
  <c r="D21" i="3"/>
  <c r="F21" i="3"/>
  <c r="J21" i="3"/>
  <c r="L21" i="3" s="1"/>
  <c r="I21" i="3"/>
  <c r="K21" i="3" s="1"/>
  <c r="M21" i="3" s="1"/>
</calcChain>
</file>

<file path=xl/sharedStrings.xml><?xml version="1.0" encoding="utf-8"?>
<sst xmlns="http://schemas.openxmlformats.org/spreadsheetml/2006/main" count="181" uniqueCount="137">
  <si>
    <t>ITEM</t>
  </si>
  <si>
    <t>DISCRIMINAÇÃO DOS SERVIÇOS</t>
  </si>
  <si>
    <t>UN</t>
  </si>
  <si>
    <t>QUANT</t>
  </si>
  <si>
    <t>01.01</t>
  </si>
  <si>
    <t>m</t>
  </si>
  <si>
    <t>02.01</t>
  </si>
  <si>
    <t>02.02</t>
  </si>
  <si>
    <t>02.03</t>
  </si>
  <si>
    <t>02.04</t>
  </si>
  <si>
    <t>02.05</t>
  </si>
  <si>
    <t>02.06</t>
  </si>
  <si>
    <t>02.07</t>
  </si>
  <si>
    <t>pç</t>
  </si>
  <si>
    <t>CREA SC 097972-5</t>
  </si>
  <si>
    <t xml:space="preserve">DISCRIMINAÇÃO  </t>
  </si>
  <si>
    <t>DE SERVIÇOS</t>
  </si>
  <si>
    <t>%</t>
  </si>
  <si>
    <t>TOTAL</t>
  </si>
  <si>
    <t>Etapa</t>
  </si>
  <si>
    <t>ETAPA 02</t>
  </si>
  <si>
    <t>ETAPA 3</t>
  </si>
  <si>
    <t>ETAPA 4</t>
  </si>
  <si>
    <t>ETAPA 5</t>
  </si>
  <si>
    <t>ETAPA 6</t>
  </si>
  <si>
    <t>SEVIÇOS INICIAIS</t>
  </si>
  <si>
    <t xml:space="preserve">DEMOLIÇAO </t>
  </si>
  <si>
    <t xml:space="preserve">ESTRUTURA DE CONCRETO ARMADO </t>
  </si>
  <si>
    <t>ALVENARIA A VEDAÇAO</t>
  </si>
  <si>
    <t>COBERTURA ESTRUTURA E TELHADO</t>
  </si>
  <si>
    <r>
      <t xml:space="preserve">PAVIMENTAÇAO </t>
    </r>
    <r>
      <rPr>
        <sz val="8"/>
        <rFont val="Arial"/>
        <family val="2"/>
      </rPr>
      <t>(INTERNA E EXTERNA)</t>
    </r>
  </si>
  <si>
    <r>
      <t xml:space="preserve">ACABAMENTOS </t>
    </r>
    <r>
      <rPr>
        <sz val="8"/>
        <rFont val="Arial"/>
        <family val="2"/>
      </rPr>
      <t>(INTERNOS E EXTERNOS)</t>
    </r>
  </si>
  <si>
    <t>ESQUADRIAS</t>
  </si>
  <si>
    <t>INSTALAÇÕES ELETRICAS</t>
  </si>
  <si>
    <t>INSTALAÇOES HIDRAULICAS</t>
  </si>
  <si>
    <t>PREVENÇÃO DE INCENDIO</t>
  </si>
  <si>
    <t>APARELHOS SANITARIOS</t>
  </si>
  <si>
    <r>
      <t xml:space="preserve">PINTURAS </t>
    </r>
    <r>
      <rPr>
        <sz val="8"/>
        <rFont val="Arial"/>
        <family val="2"/>
      </rPr>
      <t>(INTERNA E EXTERNAS)</t>
    </r>
  </si>
  <si>
    <t>SERVIÇOS FINAIS</t>
  </si>
  <si>
    <t>R$</t>
  </si>
  <si>
    <t>TOTAL NO MES SIMPLES</t>
  </si>
  <si>
    <t>TOTAL NO MES ACUMULADO</t>
  </si>
  <si>
    <t>NOME DO RESPONSAVEL TECNICO - Hamanada Fernandes Henk</t>
  </si>
  <si>
    <t>Assinatura</t>
  </si>
  <si>
    <t>____________________________________</t>
  </si>
  <si>
    <t>ITAPOÁ, MAIO DE 2014.</t>
  </si>
  <si>
    <t>OBRA= REFORMA DO PREDIO EXISTENTE DA PREFEITURA ANTIGA</t>
  </si>
  <si>
    <t xml:space="preserve">LOCALIZAÇAO=  RUA 1590, ITAPOÁ      </t>
  </si>
  <si>
    <t>DATA DE REFERENCIAS DE VALORES = JANEIRO DE 2014</t>
  </si>
  <si>
    <t>81140303/0001-01</t>
  </si>
  <si>
    <t>MIRANTE E PASSARELAS DA 1 PEDRA</t>
  </si>
  <si>
    <t>Serviços iniciais</t>
  </si>
  <si>
    <t>Confecção de placa de Divulgação Turistica</t>
  </si>
  <si>
    <t>INFRA E SUPRA ESTRUTURA-PASSARELAS E MIRANTES</t>
  </si>
  <si>
    <t>m2</t>
  </si>
  <si>
    <t>Tabuas de 25 em pinus para caixaria de 3m</t>
  </si>
  <si>
    <t>Deck de Madeira -Pinus Autoclave 3,5x10x2,5</t>
  </si>
  <si>
    <t>Deck de Madeira -Pinus Autoclave 3,5x10x3,0</t>
  </si>
  <si>
    <t>Barrotes de Pinus Autoclave de 5,0m</t>
  </si>
  <si>
    <t>Cimento</t>
  </si>
  <si>
    <t>um</t>
  </si>
  <si>
    <t>Areia</t>
  </si>
  <si>
    <t>Brita 1</t>
  </si>
  <si>
    <t>02.09</t>
  </si>
  <si>
    <t>Barra Rosqueada Inox BSW 1/2X1 metro</t>
  </si>
  <si>
    <t>02.10</t>
  </si>
  <si>
    <t>Porca sext.Inox BSW 1/2</t>
  </si>
  <si>
    <t>02.11</t>
  </si>
  <si>
    <t>Arruela lisa Inox 1/2</t>
  </si>
  <si>
    <t>02.12</t>
  </si>
  <si>
    <t>02.13</t>
  </si>
  <si>
    <t>Porca sext.Inox BSW 5/16</t>
  </si>
  <si>
    <t>02.14</t>
  </si>
  <si>
    <t>Arruela lisa Inox 5/16</t>
  </si>
  <si>
    <t>02.15</t>
  </si>
  <si>
    <t>Fita Inox</t>
  </si>
  <si>
    <t>02.16</t>
  </si>
  <si>
    <t xml:space="preserve">Prego c/ 18x36 galvanizado </t>
  </si>
  <si>
    <t xml:space="preserve">Prego c/ 20x42 galvanizado </t>
  </si>
  <si>
    <t>02.17</t>
  </si>
  <si>
    <t>02.18</t>
  </si>
  <si>
    <t>Prego c/25x72 galvanizado</t>
  </si>
  <si>
    <t>kg</t>
  </si>
  <si>
    <t>02.19</t>
  </si>
  <si>
    <t xml:space="preserve">Prego c /26x84 galvanizado </t>
  </si>
  <si>
    <t>Prego c/ 19x36 galvanizado</t>
  </si>
  <si>
    <t>02.20</t>
  </si>
  <si>
    <t>Prego c /18x36 galvanizado</t>
  </si>
  <si>
    <t xml:space="preserve"> Pintura e Acabamento DA INFRAESTRUTURA</t>
  </si>
  <si>
    <t>03.01</t>
  </si>
  <si>
    <t>03.02</t>
  </si>
  <si>
    <t>03.03</t>
  </si>
  <si>
    <t xml:space="preserve">Massa Acrilica </t>
  </si>
  <si>
    <t>03.04</t>
  </si>
  <si>
    <t>Mão de Obra</t>
  </si>
  <si>
    <t>04.01</t>
  </si>
  <si>
    <t>m3</t>
  </si>
  <si>
    <t>un</t>
  </si>
  <si>
    <t>PREFEITURA MUNICIPAL DE ITAPOÁ</t>
  </si>
  <si>
    <t>CUSTO UNITÁRIO</t>
  </si>
  <si>
    <t>CUSTO TOTAL</t>
  </si>
  <si>
    <t>Soma dos Sub-Totais</t>
  </si>
  <si>
    <t>Total</t>
  </si>
  <si>
    <t>Sub-Total</t>
  </si>
  <si>
    <t xml:space="preserve"> Sub-Total</t>
  </si>
  <si>
    <t>02.08</t>
  </si>
  <si>
    <t>Ripa de Pinus Autoclavado de 10x2,5 de 3m</t>
  </si>
  <si>
    <t>Eucalipto autoclave diâmetro15x20 de 5m</t>
  </si>
  <si>
    <t>Eucalipto autoclave diâmetro15x18 de 4m</t>
  </si>
  <si>
    <t>Eucalipto autoclave diâmetro13x15 de 3m</t>
  </si>
  <si>
    <t>Eucalipto autoclave diâmetro18x20 de 6m</t>
  </si>
  <si>
    <t>Eucalipto autoclave diâmetro18x20 de 8m</t>
  </si>
  <si>
    <t>Eucalipto autoclave diâmetro13x15 de 4m</t>
  </si>
  <si>
    <t xml:space="preserve">Disco para corte de parafusos em inóx </t>
  </si>
  <si>
    <t>Barra Rosqueada Inox BSW 5/16 x 1 metro</t>
  </si>
  <si>
    <t>Latas de Osmocolor cor Imbuia de 18 litros</t>
  </si>
  <si>
    <t>Latas de Tiner de 3,6 litros</t>
  </si>
  <si>
    <t>Latas de Selador de 3,6 litros</t>
  </si>
  <si>
    <t>02.21</t>
  </si>
  <si>
    <t>02.22</t>
  </si>
  <si>
    <t>02.23</t>
  </si>
  <si>
    <t>02.24</t>
  </si>
  <si>
    <t>02.25</t>
  </si>
  <si>
    <t>02.26</t>
  </si>
  <si>
    <t>02.27</t>
  </si>
  <si>
    <t>02.28</t>
  </si>
  <si>
    <t>02.29</t>
  </si>
  <si>
    <t>Barra de Ferro 3/8" com 12,00 metros</t>
  </si>
  <si>
    <t>Abril de 2016</t>
  </si>
  <si>
    <t>DATA:</t>
  </si>
  <si>
    <t>OBRA:</t>
  </si>
  <si>
    <t>CNPJ:</t>
  </si>
  <si>
    <t>Serviços de Montagem das Passarelas e mirante com BDI de 34%</t>
  </si>
  <si>
    <t>______________________________________</t>
  </si>
  <si>
    <t>Reinilda Fiorese</t>
  </si>
  <si>
    <t>Diretora do Departamento de Planejamento</t>
  </si>
  <si>
    <t>ORÇAMENTO CALCULADO SOBRE A MÉDIA DOS ORÇAMENTOS APRESENTADOS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</si>
</sst>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-[$R$-416]\ * #,##0.00_-;\-[$R$-416]\ * #,##0.00_-;_-[$R$-416]\ * &quot;-&quot;??_-;_-@_-"/>
    <numFmt numFmtId="166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202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43" fontId="0" fillId="0" borderId="0" xfId="2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43" fontId="5" fillId="0" borderId="0" xfId="2" applyFont="1" applyFill="1" applyBorder="1" applyAlignment="1">
      <alignment horizontal="center" vertical="center"/>
    </xf>
    <xf numFmtId="4" fontId="5" fillId="0" borderId="0" xfId="3" applyNumberFormat="1" applyFont="1" applyFill="1" applyBorder="1" applyAlignment="1">
      <alignment horizontal="center" vertical="justify"/>
    </xf>
    <xf numFmtId="4" fontId="5" fillId="0" borderId="0" xfId="3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164" fontId="0" fillId="0" borderId="0" xfId="1" applyFont="1" applyFill="1" applyBorder="1"/>
    <xf numFmtId="164" fontId="0" fillId="0" borderId="0" xfId="1" applyFont="1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Protection="1">
      <protection locked="0"/>
    </xf>
    <xf numFmtId="2" fontId="0" fillId="0" borderId="0" xfId="0" applyNumberFormat="1" applyFill="1" applyBorder="1" applyProtection="1"/>
    <xf numFmtId="1" fontId="8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 applyBorder="1" applyProtection="1">
      <protection locked="0"/>
    </xf>
    <xf numFmtId="2" fontId="11" fillId="0" borderId="0" xfId="0" applyNumberFormat="1" applyFont="1" applyFill="1" applyBorder="1" applyAlignment="1">
      <alignment horizontal="centerContinuous"/>
    </xf>
    <xf numFmtId="2" fontId="9" fillId="0" borderId="0" xfId="0" applyNumberFormat="1" applyFont="1" applyFill="1" applyBorder="1"/>
    <xf numFmtId="2" fontId="0" fillId="0" borderId="1" xfId="0" applyNumberFormat="1" applyFill="1" applyBorder="1" applyProtection="1"/>
    <xf numFmtId="1" fontId="8" fillId="0" borderId="4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Protection="1">
      <protection locked="0"/>
    </xf>
    <xf numFmtId="2" fontId="8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centerContinuous"/>
    </xf>
    <xf numFmtId="2" fontId="12" fillId="0" borderId="1" xfId="0" applyNumberFormat="1" applyFont="1" applyFill="1" applyBorder="1"/>
    <xf numFmtId="2" fontId="10" fillId="0" borderId="12" xfId="0" applyNumberFormat="1" applyFont="1" applyFill="1" applyBorder="1" applyAlignment="1">
      <alignment horizontal="centerContinuous"/>
    </xf>
    <xf numFmtId="0" fontId="0" fillId="0" borderId="0" xfId="0" applyBorder="1"/>
    <xf numFmtId="2" fontId="8" fillId="0" borderId="2" xfId="0" applyNumberFormat="1" applyFont="1" applyFill="1" applyBorder="1"/>
    <xf numFmtId="2" fontId="10" fillId="0" borderId="13" xfId="0" applyNumberFormat="1" applyFont="1" applyFill="1" applyBorder="1" applyAlignment="1" applyProtection="1">
      <alignment horizontal="right"/>
    </xf>
    <xf numFmtId="1" fontId="10" fillId="0" borderId="13" xfId="0" applyNumberFormat="1" applyFont="1" applyFill="1" applyBorder="1" applyAlignment="1" applyProtection="1">
      <alignment horizontal="left"/>
    </xf>
    <xf numFmtId="1" fontId="10" fillId="0" borderId="14" xfId="0" applyNumberFormat="1" applyFont="1" applyFill="1" applyBorder="1" applyAlignment="1" applyProtection="1">
      <alignment horizontal="left"/>
    </xf>
    <xf numFmtId="0" fontId="0" fillId="0" borderId="14" xfId="0" applyBorder="1"/>
    <xf numFmtId="0" fontId="0" fillId="0" borderId="15" xfId="0" applyBorder="1"/>
    <xf numFmtId="2" fontId="10" fillId="0" borderId="16" xfId="0" applyNumberFormat="1" applyFont="1" applyFill="1" applyBorder="1" applyAlignment="1">
      <alignment horizontal="centerContinuous"/>
    </xf>
    <xf numFmtId="0" fontId="0" fillId="0" borderId="6" xfId="0" applyBorder="1"/>
    <xf numFmtId="1" fontId="8" fillId="0" borderId="17" xfId="0" applyNumberFormat="1" applyFont="1" applyBorder="1" applyAlignment="1">
      <alignment horizontal="center"/>
    </xf>
    <xf numFmtId="0" fontId="0" fillId="0" borderId="3" xfId="0" applyBorder="1"/>
    <xf numFmtId="1" fontId="8" fillId="0" borderId="11" xfId="0" applyNumberFormat="1" applyFont="1" applyFill="1" applyBorder="1" applyAlignment="1">
      <alignment horizontal="center"/>
    </xf>
    <xf numFmtId="0" fontId="0" fillId="0" borderId="18" xfId="0" applyBorder="1"/>
    <xf numFmtId="1" fontId="8" fillId="0" borderId="19" xfId="0" applyNumberFormat="1" applyFont="1" applyFill="1" applyBorder="1" applyAlignment="1">
      <alignment horizontal="center"/>
    </xf>
    <xf numFmtId="2" fontId="8" fillId="0" borderId="20" xfId="0" applyNumberFormat="1" applyFont="1" applyFill="1" applyBorder="1"/>
    <xf numFmtId="2" fontId="8" fillId="0" borderId="20" xfId="0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2" fontId="9" fillId="0" borderId="22" xfId="0" applyNumberFormat="1" applyFont="1" applyFill="1" applyBorder="1" applyAlignment="1">
      <alignment horizontal="center"/>
    </xf>
    <xf numFmtId="2" fontId="9" fillId="0" borderId="10" xfId="0" applyNumberFormat="1" applyFont="1" applyFill="1" applyBorder="1" applyAlignment="1">
      <alignment horizontal="center"/>
    </xf>
    <xf numFmtId="2" fontId="10" fillId="0" borderId="23" xfId="0" applyNumberFormat="1" applyFont="1" applyFill="1" applyBorder="1" applyAlignment="1" applyProtection="1">
      <alignment horizontal="right"/>
    </xf>
    <xf numFmtId="2" fontId="10" fillId="0" borderId="5" xfId="0" applyNumberFormat="1" applyFont="1" applyFill="1" applyBorder="1" applyAlignment="1">
      <alignment horizontal="centerContinuous"/>
    </xf>
    <xf numFmtId="2" fontId="8" fillId="0" borderId="12" xfId="0" applyNumberFormat="1" applyFont="1" applyFill="1" applyBorder="1" applyAlignment="1"/>
    <xf numFmtId="2" fontId="10" fillId="0" borderId="24" xfId="0" applyNumberFormat="1" applyFont="1" applyFill="1" applyBorder="1" applyAlignment="1">
      <alignment horizontal="centerContinuous"/>
    </xf>
    <xf numFmtId="1" fontId="8" fillId="0" borderId="7" xfId="0" applyNumberFormat="1" applyFont="1" applyFill="1" applyBorder="1" applyAlignment="1">
      <alignment horizontal="center"/>
    </xf>
    <xf numFmtId="2" fontId="8" fillId="0" borderId="8" xfId="0" applyNumberFormat="1" applyFont="1" applyFill="1" applyBorder="1"/>
    <xf numFmtId="2" fontId="8" fillId="0" borderId="8" xfId="0" applyNumberFormat="1" applyFont="1" applyFill="1" applyBorder="1" applyProtection="1">
      <protection locked="0"/>
    </xf>
    <xf numFmtId="0" fontId="0" fillId="0" borderId="9" xfId="0" applyBorder="1"/>
    <xf numFmtId="1" fontId="8" fillId="0" borderId="25" xfId="0" applyNumberFormat="1" applyFont="1" applyFill="1" applyBorder="1" applyAlignment="1">
      <alignment horizontal="center"/>
    </xf>
    <xf numFmtId="0" fontId="0" fillId="0" borderId="26" xfId="0" applyBorder="1"/>
    <xf numFmtId="2" fontId="8" fillId="0" borderId="26" xfId="0" applyNumberFormat="1" applyFont="1" applyFill="1" applyBorder="1" applyProtection="1">
      <protection locked="0"/>
    </xf>
    <xf numFmtId="2" fontId="8" fillId="0" borderId="26" xfId="0" applyNumberFormat="1" applyFont="1" applyFill="1" applyBorder="1"/>
    <xf numFmtId="0" fontId="0" fillId="0" borderId="27" xfId="0" applyBorder="1"/>
    <xf numFmtId="43" fontId="0" fillId="0" borderId="1" xfId="2" applyFont="1" applyBorder="1"/>
    <xf numFmtId="43" fontId="0" fillId="0" borderId="8" xfId="0" applyNumberFormat="1" applyBorder="1"/>
    <xf numFmtId="43" fontId="8" fillId="0" borderId="2" xfId="2" applyFont="1" applyFill="1" applyBorder="1" applyProtection="1">
      <protection locked="0"/>
    </xf>
    <xf numFmtId="43" fontId="8" fillId="0" borderId="1" xfId="2" applyFont="1" applyFill="1" applyBorder="1" applyProtection="1">
      <protection locked="0"/>
    </xf>
    <xf numFmtId="43" fontId="0" fillId="0" borderId="1" xfId="2" applyFont="1" applyFill="1" applyBorder="1" applyProtection="1"/>
    <xf numFmtId="43" fontId="8" fillId="0" borderId="8" xfId="2" applyFont="1" applyFill="1" applyBorder="1" applyProtection="1">
      <protection locked="0"/>
    </xf>
    <xf numFmtId="0" fontId="0" fillId="0" borderId="1" xfId="0" applyFont="1" applyFill="1" applyBorder="1" applyAlignment="1">
      <alignment horizontal="center"/>
    </xf>
    <xf numFmtId="43" fontId="0" fillId="0" borderId="0" xfId="2" applyFont="1" applyBorder="1"/>
    <xf numFmtId="43" fontId="2" fillId="0" borderId="0" xfId="0" applyNumberFormat="1" applyFont="1" applyFill="1" applyBorder="1" applyAlignment="1">
      <alignment horizontal="left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horizontal="center" vertical="center"/>
    </xf>
    <xf numFmtId="43" fontId="0" fillId="4" borderId="0" xfId="2" applyFont="1" applyFill="1" applyBorder="1" applyAlignment="1">
      <alignment horizontal="center" vertical="center"/>
    </xf>
    <xf numFmtId="165" fontId="0" fillId="4" borderId="0" xfId="0" applyNumberFormat="1" applyFill="1" applyBorder="1"/>
    <xf numFmtId="43" fontId="2" fillId="4" borderId="0" xfId="0" applyNumberFormat="1" applyFont="1" applyFill="1" applyBorder="1" applyAlignment="1">
      <alignment horizontal="left"/>
    </xf>
    <xf numFmtId="0" fontId="0" fillId="4" borderId="0" xfId="0" applyFill="1" applyBorder="1" applyAlignment="1">
      <alignment horizontal="left" vertical="center" wrapText="1"/>
    </xf>
    <xf numFmtId="0" fontId="4" fillId="4" borderId="0" xfId="3" applyFont="1" applyFill="1" applyBorder="1" applyAlignment="1">
      <alignment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horizontal="left" vertical="center" wrapText="1"/>
    </xf>
    <xf numFmtId="164" fontId="0" fillId="4" borderId="0" xfId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166" fontId="0" fillId="0" borderId="1" xfId="2" applyNumberFormat="1" applyFont="1" applyFill="1" applyBorder="1" applyAlignment="1">
      <alignment horizontal="left"/>
    </xf>
    <xf numFmtId="166" fontId="0" fillId="0" borderId="1" xfId="2" applyNumberFormat="1" applyFont="1" applyFill="1" applyBorder="1" applyAlignment="1">
      <alignment horizontal="left" vertical="center"/>
    </xf>
    <xf numFmtId="166" fontId="0" fillId="4" borderId="1" xfId="2" applyNumberFormat="1" applyFont="1" applyFill="1" applyBorder="1" applyAlignment="1">
      <alignment horizontal="center" vertical="center"/>
    </xf>
    <xf numFmtId="166" fontId="0" fillId="0" borderId="1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66" fontId="0" fillId="0" borderId="0" xfId="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166" fontId="0" fillId="4" borderId="0" xfId="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66" fontId="0" fillId="0" borderId="1" xfId="2" applyNumberFormat="1" applyFont="1" applyFill="1" applyBorder="1"/>
    <xf numFmtId="165" fontId="1" fillId="0" borderId="1" xfId="1" applyNumberFormat="1" applyFont="1" applyBorder="1" applyAlignment="1">
      <alignment horizontal="center" vertical="center"/>
    </xf>
    <xf numFmtId="165" fontId="1" fillId="0" borderId="6" xfId="1" applyNumberFormat="1" applyFont="1" applyFill="1" applyBorder="1" applyAlignment="1">
      <alignment horizontal="center" vertical="center"/>
    </xf>
    <xf numFmtId="166" fontId="0" fillId="0" borderId="12" xfId="2" applyNumberFormat="1" applyFont="1" applyFill="1" applyBorder="1" applyAlignment="1">
      <alignment horizontal="left"/>
    </xf>
    <xf numFmtId="165" fontId="1" fillId="0" borderId="12" xfId="1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5" fillId="0" borderId="24" xfId="3" applyNumberFormat="1" applyFont="1" applyFill="1" applyBorder="1" applyAlignment="1">
      <alignment horizontal="center" vertical="justify"/>
    </xf>
    <xf numFmtId="165" fontId="0" fillId="0" borderId="1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165" fontId="1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4" fontId="7" fillId="0" borderId="37" xfId="3" applyNumberFormat="1" applyFont="1" applyFill="1" applyBorder="1" applyAlignment="1">
      <alignment horizontal="center" vertical="justify"/>
    </xf>
    <xf numFmtId="165" fontId="1" fillId="0" borderId="16" xfId="1" applyNumberFormat="1" applyFont="1" applyFill="1" applyBorder="1" applyAlignment="1">
      <alignment horizontal="center" vertical="center"/>
    </xf>
    <xf numFmtId="4" fontId="7" fillId="0" borderId="0" xfId="3" applyNumberFormat="1" applyFont="1" applyFill="1" applyBorder="1" applyAlignment="1">
      <alignment horizontal="center" vertical="justify"/>
    </xf>
    <xf numFmtId="165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165" fontId="0" fillId="0" borderId="0" xfId="0" applyNumberFormat="1" applyFill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2" fillId="0" borderId="31" xfId="1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66" fontId="0" fillId="0" borderId="13" xfId="2" applyNumberFormat="1" applyFont="1" applyFill="1" applyBorder="1" applyAlignment="1">
      <alignment horizontal="center" vertical="center"/>
    </xf>
    <xf numFmtId="165" fontId="2" fillId="0" borderId="28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65" fontId="0" fillId="0" borderId="28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Border="1"/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/>
    <xf numFmtId="0" fontId="0" fillId="4" borderId="1" xfId="0" applyFont="1" applyFill="1" applyBorder="1"/>
    <xf numFmtId="0" fontId="4" fillId="0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wrapText="1"/>
    </xf>
    <xf numFmtId="0" fontId="2" fillId="3" borderId="3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left" vertical="center" wrapText="1"/>
    </xf>
    <xf numFmtId="0" fontId="0" fillId="0" borderId="39" xfId="0" applyFill="1" applyBorder="1" applyAlignment="1">
      <alignment horizontal="center" vertical="center"/>
    </xf>
    <xf numFmtId="166" fontId="0" fillId="0" borderId="39" xfId="2" applyNumberFormat="1" applyFont="1" applyFill="1" applyBorder="1" applyAlignment="1">
      <alignment horizontal="center" vertical="center"/>
    </xf>
    <xf numFmtId="165" fontId="0" fillId="0" borderId="39" xfId="0" applyNumberFormat="1" applyFont="1" applyFill="1" applyBorder="1" applyAlignment="1">
      <alignment horizontal="center" vertical="center"/>
    </xf>
    <xf numFmtId="165" fontId="1" fillId="0" borderId="40" xfId="1" applyNumberFormat="1" applyFont="1" applyFill="1" applyBorder="1" applyAlignment="1">
      <alignment horizontal="center" vertical="center"/>
    </xf>
    <xf numFmtId="165" fontId="2" fillId="0" borderId="41" xfId="1" applyNumberFormat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 wrapText="1"/>
    </xf>
    <xf numFmtId="165" fontId="1" fillId="0" borderId="30" xfId="1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166" fontId="0" fillId="0" borderId="8" xfId="2" applyNumberFormat="1" applyFont="1" applyFill="1" applyBorder="1" applyAlignment="1">
      <alignment horizontal="center" vertical="center"/>
    </xf>
    <xf numFmtId="165" fontId="1" fillId="0" borderId="9" xfId="1" applyNumberFormat="1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8" xfId="0" applyFill="1" applyBorder="1" applyAlignment="1">
      <alignment horizontal="center" vertical="center"/>
    </xf>
    <xf numFmtId="166" fontId="0" fillId="4" borderId="8" xfId="2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horizontal="left" vertical="center"/>
    </xf>
    <xf numFmtId="43" fontId="1" fillId="0" borderId="39" xfId="2" applyFont="1" applyFill="1" applyBorder="1" applyAlignment="1">
      <alignment horizontal="left"/>
    </xf>
    <xf numFmtId="165" fontId="1" fillId="0" borderId="39" xfId="1" applyNumberFormat="1" applyFont="1" applyFill="1" applyBorder="1" applyAlignment="1">
      <alignment horizontal="center" vertical="center"/>
    </xf>
    <xf numFmtId="164" fontId="0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2" fillId="3" borderId="34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3" applyFont="1" applyFill="1" applyBorder="1" applyAlignment="1">
      <alignment horizontal="center" vertical="center" wrapText="1"/>
    </xf>
    <xf numFmtId="0" fontId="5" fillId="4" borderId="0" xfId="3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3" fillId="2" borderId="42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3" borderId="34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165" fontId="0" fillId="0" borderId="0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/>
    </xf>
  </cellXfs>
  <cellStyles count="4">
    <cellStyle name="Moeda" xfId="1" builtinId="4"/>
    <cellStyle name="Normal" xfId="0" builtinId="0"/>
    <cellStyle name="Normal 2" xfId="3"/>
    <cellStyle name="Vírgula" xfId="2" builtin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9"/>
  <sheetViews>
    <sheetView tabSelected="1" workbookViewId="0">
      <selection activeCell="B6" sqref="B6"/>
    </sheetView>
  </sheetViews>
  <sheetFormatPr defaultRowHeight="15" x14ac:dyDescent="0.25"/>
  <cols>
    <col min="1" max="1" width="9.28515625" customWidth="1"/>
    <col min="2" max="2" width="71.7109375" customWidth="1"/>
    <col min="3" max="3" width="5.7109375" customWidth="1"/>
    <col min="4" max="4" width="10" customWidth="1"/>
    <col min="5" max="6" width="14.5703125" customWidth="1"/>
    <col min="7" max="7" width="11.5703125" customWidth="1"/>
    <col min="8" max="12" width="14.5703125" customWidth="1"/>
    <col min="13" max="13" width="6" customWidth="1"/>
    <col min="14" max="14" width="13.5703125" customWidth="1"/>
    <col min="15" max="15" width="13" customWidth="1"/>
    <col min="16" max="16" width="10.5703125" bestFit="1" customWidth="1"/>
    <col min="17" max="17" width="14" customWidth="1"/>
  </cols>
  <sheetData>
    <row r="1" spans="1:18" ht="19.5" thickBot="1" x14ac:dyDescent="0.35">
      <c r="A1" s="189"/>
      <c r="B1" s="189"/>
      <c r="C1" s="189"/>
      <c r="D1" s="189"/>
      <c r="E1" s="189"/>
      <c r="F1" s="189"/>
      <c r="G1" s="126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8" ht="19.5" thickBot="1" x14ac:dyDescent="0.3">
      <c r="A2" s="190" t="s">
        <v>98</v>
      </c>
      <c r="B2" s="191"/>
      <c r="C2" s="191"/>
      <c r="D2" s="191"/>
      <c r="E2" s="191"/>
      <c r="F2" s="192"/>
      <c r="G2" s="127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x14ac:dyDescent="0.25">
      <c r="A3" s="193" t="s">
        <v>136</v>
      </c>
      <c r="B3" s="193"/>
      <c r="C3" s="193"/>
      <c r="D3" s="193"/>
      <c r="E3" s="193"/>
      <c r="F3" s="193"/>
      <c r="G3" s="128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x14ac:dyDescent="0.25">
      <c r="A4" s="177"/>
      <c r="B4" s="177"/>
      <c r="C4" s="177"/>
      <c r="D4" s="177"/>
      <c r="E4" s="177"/>
      <c r="F4" s="177"/>
      <c r="G4" s="128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8" x14ac:dyDescent="0.25">
      <c r="A5" s="137" t="s">
        <v>131</v>
      </c>
      <c r="B5" s="107" t="s">
        <v>49</v>
      </c>
      <c r="C5" s="106"/>
      <c r="D5" s="106"/>
      <c r="E5" s="9"/>
      <c r="F5" s="10"/>
      <c r="G5" s="10"/>
      <c r="H5" s="11"/>
      <c r="I5" s="5"/>
      <c r="J5" s="5"/>
      <c r="K5" s="5"/>
      <c r="L5" s="5"/>
      <c r="M5" s="5"/>
      <c r="N5" s="5"/>
      <c r="O5" s="5"/>
      <c r="P5" s="5"/>
      <c r="Q5" s="5"/>
    </row>
    <row r="6" spans="1:18" x14ac:dyDescent="0.25">
      <c r="A6" s="137" t="s">
        <v>130</v>
      </c>
      <c r="B6" s="107" t="s">
        <v>50</v>
      </c>
      <c r="C6" s="106"/>
      <c r="D6" s="106"/>
      <c r="E6" s="106"/>
      <c r="F6" s="106"/>
      <c r="G6" s="129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x14ac:dyDescent="0.25">
      <c r="A7" s="137" t="s">
        <v>129</v>
      </c>
      <c r="B7" s="107" t="s">
        <v>128</v>
      </c>
      <c r="C7" s="106"/>
      <c r="D7" s="106"/>
      <c r="E7" s="106"/>
      <c r="F7" s="106"/>
      <c r="G7" s="129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ht="15.75" thickBot="1" x14ac:dyDescent="0.3">
      <c r="A8" s="193"/>
      <c r="B8" s="193"/>
      <c r="C8" s="193"/>
      <c r="D8" s="193"/>
      <c r="E8" s="193"/>
      <c r="F8" s="193"/>
      <c r="G8" s="128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 ht="26.25" thickBot="1" x14ac:dyDescent="0.3">
      <c r="A9" s="113" t="s">
        <v>0</v>
      </c>
      <c r="B9" s="114" t="s">
        <v>1</v>
      </c>
      <c r="C9" s="114" t="s">
        <v>2</v>
      </c>
      <c r="D9" s="115" t="s">
        <v>3</v>
      </c>
      <c r="E9" s="116" t="s">
        <v>99</v>
      </c>
      <c r="F9" s="122" t="s">
        <v>100</v>
      </c>
      <c r="G9" s="124"/>
      <c r="H9" s="6"/>
      <c r="I9" s="6"/>
      <c r="J9" s="6"/>
      <c r="K9" s="6"/>
      <c r="L9" s="6"/>
      <c r="M9" s="5"/>
      <c r="N9" s="5"/>
      <c r="O9" s="5"/>
      <c r="P9" s="5"/>
      <c r="Q9" s="5"/>
    </row>
    <row r="10" spans="1:18" ht="15.75" thickBot="1" x14ac:dyDescent="0.3">
      <c r="A10" s="150">
        <v>1</v>
      </c>
      <c r="B10" s="194" t="s">
        <v>51</v>
      </c>
      <c r="C10" s="194"/>
      <c r="D10" s="194"/>
      <c r="E10" s="194"/>
      <c r="F10" s="195"/>
      <c r="G10" s="10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ht="15.75" thickBot="1" x14ac:dyDescent="0.3">
      <c r="A11" s="172" t="s">
        <v>4</v>
      </c>
      <c r="B11" s="173" t="s">
        <v>52</v>
      </c>
      <c r="C11" s="154" t="s">
        <v>54</v>
      </c>
      <c r="D11" s="174">
        <v>2</v>
      </c>
      <c r="E11" s="175">
        <v>750</v>
      </c>
      <c r="F11" s="157">
        <f>E11*D11</f>
        <v>1500</v>
      </c>
      <c r="G11" s="120"/>
      <c r="H11" s="131"/>
      <c r="I11" s="131"/>
      <c r="J11" s="131"/>
      <c r="K11" s="131"/>
      <c r="L11" s="131"/>
      <c r="M11" s="5"/>
      <c r="N11" s="198"/>
      <c r="O11" s="198"/>
      <c r="P11" s="199"/>
      <c r="Q11" s="199"/>
      <c r="R11" s="197"/>
    </row>
    <row r="12" spans="1:18" ht="15.75" thickBot="1" x14ac:dyDescent="0.3">
      <c r="A12" s="103"/>
      <c r="B12" s="196" t="s">
        <v>103</v>
      </c>
      <c r="C12" s="196"/>
      <c r="D12" s="196"/>
      <c r="E12" s="196"/>
      <c r="F12" s="158">
        <f>SUM(F11)</f>
        <v>1500</v>
      </c>
      <c r="G12" s="121"/>
      <c r="H12" s="200"/>
      <c r="I12" s="201"/>
      <c r="J12" s="131"/>
      <c r="K12" s="131"/>
      <c r="L12" s="131"/>
      <c r="M12" s="5"/>
      <c r="N12" s="198"/>
      <c r="O12" s="198"/>
      <c r="P12" s="199"/>
      <c r="Q12" s="199"/>
      <c r="R12" s="197"/>
    </row>
    <row r="13" spans="1:18" ht="15.75" thickBot="1" x14ac:dyDescent="0.3">
      <c r="A13" s="150">
        <v>2</v>
      </c>
      <c r="B13" s="194" t="s">
        <v>53</v>
      </c>
      <c r="C13" s="194"/>
      <c r="D13" s="194"/>
      <c r="E13" s="194"/>
      <c r="F13" s="195"/>
      <c r="G13" s="105"/>
      <c r="H13" s="200"/>
      <c r="I13" s="201"/>
      <c r="J13" s="131"/>
      <c r="K13" s="131"/>
      <c r="L13" s="131"/>
      <c r="M13" s="5"/>
      <c r="N13" s="198"/>
      <c r="O13" s="198"/>
      <c r="P13" s="199"/>
      <c r="Q13" s="199"/>
      <c r="R13" s="197"/>
    </row>
    <row r="14" spans="1:18" x14ac:dyDescent="0.25">
      <c r="A14" s="168" t="s">
        <v>6</v>
      </c>
      <c r="B14" s="151" t="s">
        <v>107</v>
      </c>
      <c r="C14" s="76" t="s">
        <v>5</v>
      </c>
      <c r="D14" s="111">
        <v>600</v>
      </c>
      <c r="E14" s="112">
        <v>22.58</v>
      </c>
      <c r="F14" s="123">
        <f t="shared" ref="F14:F42" si="0">E14*D14</f>
        <v>13547.999999999998</v>
      </c>
      <c r="G14" s="120"/>
      <c r="H14" s="120"/>
      <c r="I14" s="131"/>
      <c r="J14" s="131"/>
      <c r="K14" s="131"/>
      <c r="L14" s="131"/>
      <c r="M14" s="5"/>
      <c r="N14" s="13"/>
      <c r="O14" s="5"/>
      <c r="P14" s="5"/>
      <c r="Q14" s="5"/>
    </row>
    <row r="15" spans="1:18" x14ac:dyDescent="0.25">
      <c r="A15" s="162" t="s">
        <v>7</v>
      </c>
      <c r="B15" s="142" t="s">
        <v>108</v>
      </c>
      <c r="C15" s="1" t="s">
        <v>5</v>
      </c>
      <c r="D15" s="91">
        <v>320</v>
      </c>
      <c r="E15" s="109">
        <v>18.149999999999999</v>
      </c>
      <c r="F15" s="110">
        <f t="shared" si="0"/>
        <v>5808</v>
      </c>
      <c r="G15" s="120"/>
      <c r="H15" s="120"/>
      <c r="I15" s="131"/>
      <c r="J15" s="131"/>
      <c r="K15" s="131"/>
      <c r="L15" s="131"/>
      <c r="M15" s="5"/>
      <c r="N15" s="13"/>
      <c r="O15" s="5"/>
      <c r="P15" s="5"/>
      <c r="Q15" s="5"/>
    </row>
    <row r="16" spans="1:18" x14ac:dyDescent="0.25">
      <c r="A16" s="162" t="s">
        <v>8</v>
      </c>
      <c r="B16" s="142" t="s">
        <v>109</v>
      </c>
      <c r="C16" s="1" t="s">
        <v>5</v>
      </c>
      <c r="D16" s="108">
        <v>240</v>
      </c>
      <c r="E16" s="109">
        <v>15.19</v>
      </c>
      <c r="F16" s="110">
        <f t="shared" si="0"/>
        <v>3645.6</v>
      </c>
      <c r="G16" s="120"/>
      <c r="H16" s="120"/>
      <c r="I16" s="131"/>
      <c r="J16" s="131"/>
      <c r="K16" s="131"/>
      <c r="L16" s="131"/>
      <c r="M16" s="5"/>
      <c r="N16" s="13"/>
      <c r="O16" s="5"/>
      <c r="P16" s="5"/>
      <c r="Q16" s="5"/>
    </row>
    <row r="17" spans="1:17" x14ac:dyDescent="0.25">
      <c r="A17" s="162" t="s">
        <v>9</v>
      </c>
      <c r="B17" s="142" t="s">
        <v>110</v>
      </c>
      <c r="C17" s="73" t="s">
        <v>5</v>
      </c>
      <c r="D17" s="91">
        <v>450</v>
      </c>
      <c r="E17" s="109">
        <v>21.53</v>
      </c>
      <c r="F17" s="110">
        <f t="shared" si="0"/>
        <v>9688.5</v>
      </c>
      <c r="G17" s="120"/>
      <c r="H17" s="120"/>
      <c r="I17" s="131"/>
      <c r="J17" s="131"/>
      <c r="K17" s="131"/>
      <c r="L17" s="131"/>
      <c r="M17" s="5"/>
      <c r="N17" s="13"/>
      <c r="O17" s="5"/>
      <c r="P17" s="5"/>
      <c r="Q17" s="5"/>
    </row>
    <row r="18" spans="1:17" x14ac:dyDescent="0.25">
      <c r="A18" s="162" t="s">
        <v>10</v>
      </c>
      <c r="B18" s="143" t="s">
        <v>111</v>
      </c>
      <c r="C18" s="1" t="s">
        <v>5</v>
      </c>
      <c r="D18" s="91">
        <v>376</v>
      </c>
      <c r="E18" s="109">
        <v>27.56</v>
      </c>
      <c r="F18" s="110">
        <f t="shared" si="0"/>
        <v>10362.56</v>
      </c>
      <c r="G18" s="120"/>
      <c r="H18" s="120"/>
      <c r="I18" s="131"/>
      <c r="J18" s="131"/>
      <c r="K18" s="131"/>
      <c r="L18" s="131"/>
      <c r="M18" s="5"/>
      <c r="N18" s="13"/>
      <c r="O18" s="5"/>
      <c r="P18" s="5"/>
      <c r="Q18" s="5"/>
    </row>
    <row r="19" spans="1:17" x14ac:dyDescent="0.25">
      <c r="A19" s="162" t="s">
        <v>11</v>
      </c>
      <c r="B19" s="143" t="s">
        <v>112</v>
      </c>
      <c r="C19" s="1" t="s">
        <v>5</v>
      </c>
      <c r="D19" s="91">
        <v>240</v>
      </c>
      <c r="E19" s="109">
        <v>14.26</v>
      </c>
      <c r="F19" s="110">
        <f t="shared" si="0"/>
        <v>3422.4</v>
      </c>
      <c r="G19" s="120"/>
      <c r="H19" s="120"/>
      <c r="I19" s="131"/>
      <c r="J19" s="131"/>
      <c r="K19" s="131"/>
      <c r="L19" s="131"/>
      <c r="M19" s="5"/>
      <c r="N19" s="13"/>
      <c r="O19" s="5"/>
      <c r="P19" s="5"/>
      <c r="Q19" s="5"/>
    </row>
    <row r="20" spans="1:17" x14ac:dyDescent="0.25">
      <c r="A20" s="162" t="s">
        <v>12</v>
      </c>
      <c r="B20" s="144" t="s">
        <v>58</v>
      </c>
      <c r="C20" s="1" t="s">
        <v>13</v>
      </c>
      <c r="D20" s="91">
        <v>285</v>
      </c>
      <c r="E20" s="109">
        <v>76.03</v>
      </c>
      <c r="F20" s="110">
        <f t="shared" si="0"/>
        <v>21668.55</v>
      </c>
      <c r="G20" s="120"/>
      <c r="H20" s="120"/>
      <c r="I20" s="131"/>
      <c r="J20" s="131"/>
      <c r="K20" s="131"/>
      <c r="L20" s="131"/>
      <c r="M20" s="5"/>
      <c r="N20" s="13"/>
      <c r="O20" s="5"/>
      <c r="P20" s="5"/>
      <c r="Q20" s="5"/>
    </row>
    <row r="21" spans="1:17" x14ac:dyDescent="0.25">
      <c r="A21" s="162" t="s">
        <v>105</v>
      </c>
      <c r="B21" s="145" t="s">
        <v>56</v>
      </c>
      <c r="C21" s="1" t="s">
        <v>54</v>
      </c>
      <c r="D21" s="92">
        <v>250</v>
      </c>
      <c r="E21" s="109">
        <v>61.6</v>
      </c>
      <c r="F21" s="110">
        <f t="shared" si="0"/>
        <v>15400</v>
      </c>
      <c r="G21" s="120"/>
      <c r="H21" s="120"/>
      <c r="I21" s="131"/>
      <c r="J21" s="131"/>
      <c r="K21" s="131"/>
      <c r="L21" s="131"/>
      <c r="M21" s="5"/>
      <c r="N21" s="13"/>
      <c r="O21" s="5"/>
      <c r="P21" s="5"/>
      <c r="Q21" s="5"/>
    </row>
    <row r="22" spans="1:17" x14ac:dyDescent="0.25">
      <c r="A22" s="162" t="s">
        <v>63</v>
      </c>
      <c r="B22" s="146" t="s">
        <v>57</v>
      </c>
      <c r="C22" s="77" t="s">
        <v>54</v>
      </c>
      <c r="D22" s="93">
        <v>186</v>
      </c>
      <c r="E22" s="109">
        <v>61.04</v>
      </c>
      <c r="F22" s="110">
        <f t="shared" si="0"/>
        <v>11353.44</v>
      </c>
      <c r="G22" s="120"/>
      <c r="H22" s="120"/>
      <c r="I22" s="131"/>
      <c r="J22" s="131"/>
      <c r="K22" s="131"/>
      <c r="L22" s="131"/>
      <c r="M22" s="5"/>
      <c r="N22" s="13"/>
      <c r="O22" s="5"/>
      <c r="P22" s="5"/>
      <c r="Q22" s="5"/>
    </row>
    <row r="23" spans="1:17" ht="15" customHeight="1" x14ac:dyDescent="0.25">
      <c r="A23" s="162" t="s">
        <v>65</v>
      </c>
      <c r="B23" s="146" t="s">
        <v>106</v>
      </c>
      <c r="C23" s="77" t="s">
        <v>5</v>
      </c>
      <c r="D23" s="93">
        <v>450</v>
      </c>
      <c r="E23" s="109">
        <v>23.06</v>
      </c>
      <c r="F23" s="110">
        <f t="shared" si="0"/>
        <v>10377</v>
      </c>
      <c r="G23" s="120"/>
      <c r="H23" s="120"/>
      <c r="I23" s="131"/>
      <c r="J23" s="6"/>
      <c r="K23" s="176"/>
      <c r="L23" s="6"/>
      <c r="M23" s="5"/>
      <c r="N23" s="13"/>
      <c r="O23" s="5"/>
      <c r="P23" s="5"/>
      <c r="Q23" s="5"/>
    </row>
    <row r="24" spans="1:17" x14ac:dyDescent="0.25">
      <c r="A24" s="162" t="s">
        <v>67</v>
      </c>
      <c r="B24" s="145" t="s">
        <v>55</v>
      </c>
      <c r="C24" s="1" t="s">
        <v>13</v>
      </c>
      <c r="D24" s="94">
        <v>85</v>
      </c>
      <c r="E24" s="109">
        <v>7.61</v>
      </c>
      <c r="F24" s="110">
        <f t="shared" si="0"/>
        <v>646.85</v>
      </c>
      <c r="G24" s="120"/>
      <c r="H24" s="120"/>
      <c r="I24" s="131"/>
      <c r="J24" s="5"/>
      <c r="K24" s="131"/>
      <c r="L24" s="5"/>
      <c r="M24" s="5"/>
      <c r="N24" s="13"/>
      <c r="O24" s="5"/>
      <c r="P24" s="5"/>
      <c r="Q24" s="5"/>
    </row>
    <row r="25" spans="1:17" x14ac:dyDescent="0.25">
      <c r="A25" s="162" t="s">
        <v>69</v>
      </c>
      <c r="B25" s="144" t="s">
        <v>59</v>
      </c>
      <c r="C25" s="1" t="s">
        <v>97</v>
      </c>
      <c r="D25" s="94">
        <v>80</v>
      </c>
      <c r="E25" s="117">
        <v>26.66</v>
      </c>
      <c r="F25" s="110">
        <f t="shared" si="0"/>
        <v>2132.8000000000002</v>
      </c>
      <c r="G25" s="120"/>
      <c r="H25" s="131"/>
      <c r="I25" s="131"/>
      <c r="J25" s="131"/>
      <c r="K25" s="131"/>
      <c r="L25" s="131"/>
      <c r="M25" s="5"/>
      <c r="N25" s="131"/>
      <c r="O25" s="131"/>
      <c r="P25" s="131"/>
      <c r="Q25" s="13"/>
    </row>
    <row r="26" spans="1:17" x14ac:dyDescent="0.25">
      <c r="A26" s="162" t="s">
        <v>70</v>
      </c>
      <c r="B26" s="147" t="s">
        <v>61</v>
      </c>
      <c r="C26" s="1" t="s">
        <v>96</v>
      </c>
      <c r="D26" s="94">
        <v>12</v>
      </c>
      <c r="E26" s="117">
        <v>53.75</v>
      </c>
      <c r="F26" s="110">
        <f t="shared" si="0"/>
        <v>645</v>
      </c>
      <c r="G26" s="120"/>
      <c r="H26" s="131"/>
      <c r="I26" s="131"/>
      <c r="J26" s="131"/>
      <c r="K26" s="131"/>
      <c r="L26" s="131"/>
      <c r="M26" s="5"/>
      <c r="N26" s="131"/>
      <c r="O26" s="131"/>
      <c r="P26" s="131"/>
      <c r="Q26" s="13"/>
    </row>
    <row r="27" spans="1:17" x14ac:dyDescent="0.25">
      <c r="A27" s="162" t="s">
        <v>72</v>
      </c>
      <c r="B27" s="147" t="s">
        <v>62</v>
      </c>
      <c r="C27" s="1" t="s">
        <v>96</v>
      </c>
      <c r="D27" s="94">
        <v>12</v>
      </c>
      <c r="E27" s="117">
        <v>62.31</v>
      </c>
      <c r="F27" s="110">
        <f t="shared" si="0"/>
        <v>747.72</v>
      </c>
      <c r="G27" s="120"/>
      <c r="H27" s="131"/>
      <c r="I27" s="131"/>
      <c r="J27" s="131"/>
      <c r="K27" s="131"/>
      <c r="L27" s="131"/>
      <c r="M27" s="5"/>
      <c r="N27" s="131"/>
      <c r="O27" s="131"/>
      <c r="P27" s="131"/>
      <c r="Q27" s="13"/>
    </row>
    <row r="28" spans="1:17" x14ac:dyDescent="0.25">
      <c r="A28" s="162" t="s">
        <v>74</v>
      </c>
      <c r="B28" s="147" t="s">
        <v>113</v>
      </c>
      <c r="C28" s="1" t="s">
        <v>97</v>
      </c>
      <c r="D28" s="94">
        <v>20</v>
      </c>
      <c r="E28" s="117">
        <v>4.03</v>
      </c>
      <c r="F28" s="110">
        <f t="shared" si="0"/>
        <v>80.600000000000009</v>
      </c>
      <c r="G28" s="120"/>
      <c r="H28" s="131"/>
      <c r="I28" s="131"/>
      <c r="J28" s="131"/>
      <c r="K28" s="131"/>
      <c r="L28" s="131"/>
      <c r="M28" s="5"/>
      <c r="N28" s="131"/>
      <c r="O28" s="131"/>
      <c r="P28" s="131"/>
      <c r="Q28" s="13"/>
    </row>
    <row r="29" spans="1:17" x14ac:dyDescent="0.25">
      <c r="A29" s="162" t="s">
        <v>76</v>
      </c>
      <c r="B29" s="147" t="s">
        <v>64</v>
      </c>
      <c r="C29" s="12" t="s">
        <v>13</v>
      </c>
      <c r="D29" s="94">
        <v>190</v>
      </c>
      <c r="E29" s="117">
        <v>39.619999999999997</v>
      </c>
      <c r="F29" s="110">
        <f t="shared" si="0"/>
        <v>7527.7999999999993</v>
      </c>
      <c r="G29" s="120"/>
      <c r="H29" s="131"/>
      <c r="I29" s="131"/>
      <c r="J29" s="131"/>
      <c r="K29" s="131"/>
      <c r="L29" s="131"/>
      <c r="M29" s="5"/>
      <c r="N29" s="131"/>
      <c r="O29" s="131"/>
      <c r="P29" s="131"/>
      <c r="Q29" s="13"/>
    </row>
    <row r="30" spans="1:17" x14ac:dyDescent="0.25">
      <c r="A30" s="162" t="s">
        <v>79</v>
      </c>
      <c r="B30" s="147" t="s">
        <v>66</v>
      </c>
      <c r="C30" s="1" t="s">
        <v>13</v>
      </c>
      <c r="D30" s="94">
        <v>740</v>
      </c>
      <c r="E30" s="117">
        <v>1.54</v>
      </c>
      <c r="F30" s="110">
        <f t="shared" si="0"/>
        <v>1139.6000000000001</v>
      </c>
      <c r="G30" s="120"/>
      <c r="H30" s="131"/>
      <c r="I30" s="131"/>
      <c r="J30" s="131"/>
      <c r="K30" s="131"/>
      <c r="L30" s="131"/>
      <c r="M30" s="5"/>
      <c r="N30" s="131"/>
      <c r="O30" s="131"/>
      <c r="P30" s="131"/>
      <c r="Q30" s="13"/>
    </row>
    <row r="31" spans="1:17" x14ac:dyDescent="0.25">
      <c r="A31" s="162" t="s">
        <v>80</v>
      </c>
      <c r="B31" s="148" t="s">
        <v>68</v>
      </c>
      <c r="C31" s="77" t="s">
        <v>13</v>
      </c>
      <c r="D31" s="93">
        <v>740</v>
      </c>
      <c r="E31" s="117">
        <v>0.78</v>
      </c>
      <c r="F31" s="110">
        <f t="shared" si="0"/>
        <v>577.20000000000005</v>
      </c>
      <c r="G31" s="120"/>
      <c r="H31" s="131"/>
      <c r="I31" s="131"/>
      <c r="J31" s="131"/>
      <c r="K31" s="131"/>
      <c r="L31" s="131"/>
      <c r="M31" s="5"/>
      <c r="N31" s="131"/>
      <c r="O31" s="131"/>
      <c r="P31" s="131"/>
      <c r="Q31" s="13"/>
    </row>
    <row r="32" spans="1:17" x14ac:dyDescent="0.25">
      <c r="A32" s="162" t="s">
        <v>83</v>
      </c>
      <c r="B32" s="147" t="s">
        <v>114</v>
      </c>
      <c r="C32" s="1" t="s">
        <v>13</v>
      </c>
      <c r="D32" s="94">
        <v>360</v>
      </c>
      <c r="E32" s="117">
        <v>21.04</v>
      </c>
      <c r="F32" s="110">
        <f t="shared" si="0"/>
        <v>7574.4</v>
      </c>
      <c r="G32" s="120"/>
      <c r="H32" s="131"/>
      <c r="I32" s="131"/>
      <c r="J32" s="131"/>
      <c r="K32" s="131"/>
      <c r="L32" s="131"/>
      <c r="M32" s="5"/>
      <c r="N32" s="131"/>
      <c r="O32" s="131"/>
      <c r="P32" s="131"/>
      <c r="Q32" s="13"/>
    </row>
    <row r="33" spans="1:17" x14ac:dyDescent="0.25">
      <c r="A33" s="162" t="s">
        <v>86</v>
      </c>
      <c r="B33" s="147" t="s">
        <v>71</v>
      </c>
      <c r="C33" s="1" t="s">
        <v>13</v>
      </c>
      <c r="D33" s="94">
        <v>640</v>
      </c>
      <c r="E33" s="117">
        <v>0.48</v>
      </c>
      <c r="F33" s="110">
        <f t="shared" si="0"/>
        <v>307.2</v>
      </c>
      <c r="G33" s="120"/>
      <c r="H33" s="131"/>
      <c r="I33" s="131"/>
      <c r="J33" s="131"/>
      <c r="K33" s="131"/>
      <c r="L33" s="131"/>
      <c r="M33" s="5"/>
      <c r="N33" s="131"/>
      <c r="O33" s="131"/>
      <c r="P33" s="131"/>
      <c r="Q33" s="13"/>
    </row>
    <row r="34" spans="1:17" x14ac:dyDescent="0.25">
      <c r="A34" s="162" t="s">
        <v>118</v>
      </c>
      <c r="B34" s="147" t="s">
        <v>73</v>
      </c>
      <c r="C34" s="1" t="s">
        <v>13</v>
      </c>
      <c r="D34" s="94">
        <v>640</v>
      </c>
      <c r="E34" s="117">
        <v>0.27</v>
      </c>
      <c r="F34" s="110">
        <f t="shared" si="0"/>
        <v>172.8</v>
      </c>
      <c r="G34" s="120"/>
      <c r="H34" s="131"/>
      <c r="I34" s="131"/>
      <c r="J34" s="131"/>
      <c r="K34" s="131"/>
      <c r="L34" s="131"/>
      <c r="M34" s="5"/>
      <c r="N34" s="131"/>
      <c r="O34" s="131"/>
      <c r="P34" s="131"/>
      <c r="Q34" s="13"/>
    </row>
    <row r="35" spans="1:17" x14ac:dyDescent="0.25">
      <c r="A35" s="162" t="s">
        <v>119</v>
      </c>
      <c r="B35" s="141" t="s">
        <v>75</v>
      </c>
      <c r="C35" s="77" t="s">
        <v>5</v>
      </c>
      <c r="D35" s="93">
        <v>900</v>
      </c>
      <c r="E35" s="117">
        <v>2.73</v>
      </c>
      <c r="F35" s="110">
        <f t="shared" si="0"/>
        <v>2457</v>
      </c>
      <c r="G35" s="120"/>
      <c r="H35" s="131"/>
      <c r="I35" s="131"/>
      <c r="J35" s="131"/>
      <c r="K35" s="131"/>
      <c r="L35" s="131"/>
      <c r="M35" s="5"/>
      <c r="N35" s="131"/>
      <c r="O35" s="131"/>
      <c r="P35" s="131"/>
      <c r="Q35" s="13"/>
    </row>
    <row r="36" spans="1:17" x14ac:dyDescent="0.25">
      <c r="A36" s="162" t="s">
        <v>120</v>
      </c>
      <c r="B36" s="149" t="s">
        <v>77</v>
      </c>
      <c r="C36" s="1" t="s">
        <v>82</v>
      </c>
      <c r="D36" s="94">
        <v>150</v>
      </c>
      <c r="E36" s="117">
        <v>9.44</v>
      </c>
      <c r="F36" s="110">
        <f t="shared" si="0"/>
        <v>1416</v>
      </c>
      <c r="G36" s="120"/>
      <c r="H36" s="131"/>
      <c r="I36" s="131"/>
      <c r="J36" s="131"/>
      <c r="K36" s="131"/>
      <c r="L36" s="131"/>
      <c r="M36" s="5"/>
      <c r="N36" s="131"/>
      <c r="O36" s="131"/>
      <c r="P36" s="131"/>
      <c r="Q36" s="13"/>
    </row>
    <row r="37" spans="1:17" x14ac:dyDescent="0.25">
      <c r="A37" s="162" t="s">
        <v>121</v>
      </c>
      <c r="B37" s="140" t="s">
        <v>78</v>
      </c>
      <c r="C37" s="1" t="s">
        <v>82</v>
      </c>
      <c r="D37" s="94">
        <v>80</v>
      </c>
      <c r="E37" s="117">
        <v>9.59</v>
      </c>
      <c r="F37" s="110">
        <f t="shared" si="0"/>
        <v>767.2</v>
      </c>
      <c r="G37" s="120"/>
      <c r="H37" s="131"/>
      <c r="I37" s="131"/>
      <c r="J37" s="131"/>
      <c r="K37" s="131"/>
      <c r="L37" s="131"/>
      <c r="M37" s="5"/>
      <c r="N37" s="131"/>
      <c r="O37" s="131"/>
      <c r="P37" s="131"/>
      <c r="Q37" s="13"/>
    </row>
    <row r="38" spans="1:17" x14ac:dyDescent="0.25">
      <c r="A38" s="162" t="s">
        <v>122</v>
      </c>
      <c r="B38" s="145" t="s">
        <v>81</v>
      </c>
      <c r="C38" s="1" t="s">
        <v>82</v>
      </c>
      <c r="D38" s="94">
        <v>40</v>
      </c>
      <c r="E38" s="117">
        <v>14</v>
      </c>
      <c r="F38" s="110">
        <f t="shared" si="0"/>
        <v>560</v>
      </c>
      <c r="G38" s="120"/>
      <c r="H38" s="131"/>
      <c r="I38" s="131"/>
      <c r="J38" s="131"/>
      <c r="K38" s="131"/>
      <c r="L38" s="131"/>
      <c r="M38" s="5"/>
      <c r="N38" s="131"/>
      <c r="O38" s="131"/>
      <c r="P38" s="131"/>
      <c r="Q38" s="13"/>
    </row>
    <row r="39" spans="1:17" x14ac:dyDescent="0.25">
      <c r="A39" s="162" t="s">
        <v>123</v>
      </c>
      <c r="B39" s="145" t="s">
        <v>84</v>
      </c>
      <c r="C39" s="1" t="s">
        <v>82</v>
      </c>
      <c r="D39" s="94">
        <v>70</v>
      </c>
      <c r="E39" s="117">
        <v>14.75</v>
      </c>
      <c r="F39" s="110">
        <f t="shared" si="0"/>
        <v>1032.5</v>
      </c>
      <c r="G39" s="120"/>
      <c r="H39" s="131"/>
      <c r="I39" s="131"/>
      <c r="J39" s="131"/>
      <c r="K39" s="131"/>
      <c r="L39" s="131"/>
      <c r="M39" s="5"/>
      <c r="N39" s="131"/>
      <c r="O39" s="131"/>
      <c r="P39" s="131"/>
      <c r="Q39" s="13"/>
    </row>
    <row r="40" spans="1:17" x14ac:dyDescent="0.25">
      <c r="A40" s="162" t="s">
        <v>124</v>
      </c>
      <c r="B40" s="145" t="s">
        <v>85</v>
      </c>
      <c r="C40" s="1" t="s">
        <v>82</v>
      </c>
      <c r="D40" s="94">
        <v>60</v>
      </c>
      <c r="E40" s="117">
        <v>10.119999999999999</v>
      </c>
      <c r="F40" s="110">
        <f t="shared" si="0"/>
        <v>607.19999999999993</v>
      </c>
      <c r="G40" s="120"/>
      <c r="H40" s="131"/>
      <c r="I40" s="131"/>
      <c r="J40" s="131"/>
      <c r="K40" s="131"/>
      <c r="L40" s="131"/>
      <c r="M40" s="5"/>
      <c r="N40" s="131"/>
      <c r="O40" s="131"/>
      <c r="P40" s="131"/>
      <c r="Q40" s="13"/>
    </row>
    <row r="41" spans="1:17" x14ac:dyDescent="0.25">
      <c r="A41" s="162" t="s">
        <v>125</v>
      </c>
      <c r="B41" s="140" t="s">
        <v>87</v>
      </c>
      <c r="C41" s="1" t="s">
        <v>82</v>
      </c>
      <c r="D41" s="94">
        <v>60</v>
      </c>
      <c r="E41" s="117">
        <v>9.44</v>
      </c>
      <c r="F41" s="110">
        <f t="shared" si="0"/>
        <v>566.4</v>
      </c>
      <c r="G41" s="120"/>
      <c r="H41" s="131"/>
      <c r="I41" s="131"/>
      <c r="J41" s="131"/>
      <c r="K41" s="131"/>
      <c r="L41" s="131"/>
      <c r="M41" s="5"/>
      <c r="N41" s="131"/>
      <c r="O41" s="131"/>
      <c r="P41" s="131"/>
      <c r="Q41" s="13"/>
    </row>
    <row r="42" spans="1:17" ht="15.75" thickBot="1" x14ac:dyDescent="0.3">
      <c r="A42" s="163" t="s">
        <v>126</v>
      </c>
      <c r="B42" s="169" t="s">
        <v>127</v>
      </c>
      <c r="C42" s="170" t="s">
        <v>97</v>
      </c>
      <c r="D42" s="171">
        <v>20</v>
      </c>
      <c r="E42" s="118">
        <v>28.55</v>
      </c>
      <c r="F42" s="167">
        <f t="shared" si="0"/>
        <v>571</v>
      </c>
      <c r="G42" s="120"/>
      <c r="H42" s="131"/>
      <c r="I42" s="131"/>
      <c r="J42" s="131"/>
      <c r="K42" s="131"/>
      <c r="L42" s="131"/>
      <c r="M42" s="5"/>
      <c r="N42" s="131"/>
      <c r="O42" s="131"/>
      <c r="P42" s="131"/>
      <c r="Q42" s="13"/>
    </row>
    <row r="43" spans="1:17" ht="15.75" thickBot="1" x14ac:dyDescent="0.3">
      <c r="A43" s="138"/>
      <c r="B43" s="182" t="s">
        <v>103</v>
      </c>
      <c r="C43" s="182"/>
      <c r="D43" s="182"/>
      <c r="E43" s="182"/>
      <c r="F43" s="158">
        <f>SUM(F14:F42)</f>
        <v>134803.32000000004</v>
      </c>
      <c r="G43" s="120"/>
      <c r="H43" s="131"/>
      <c r="I43" s="131"/>
      <c r="J43" s="131"/>
      <c r="K43" s="131"/>
      <c r="L43" s="131"/>
      <c r="M43" s="5"/>
      <c r="N43" s="131"/>
      <c r="O43" s="131"/>
      <c r="P43" s="131"/>
      <c r="Q43" s="5"/>
    </row>
    <row r="44" spans="1:17" ht="15.75" thickBot="1" x14ac:dyDescent="0.3">
      <c r="A44" s="150">
        <v>3</v>
      </c>
      <c r="B44" s="179" t="s">
        <v>88</v>
      </c>
      <c r="C44" s="179"/>
      <c r="D44" s="179"/>
      <c r="E44" s="179"/>
      <c r="F44" s="180"/>
      <c r="G44" s="130"/>
      <c r="H44" s="131"/>
      <c r="I44" s="131"/>
      <c r="J44" s="131"/>
      <c r="K44" s="131"/>
      <c r="L44" s="131"/>
      <c r="M44" s="5"/>
      <c r="N44" s="131"/>
      <c r="O44" s="131"/>
      <c r="P44" s="131"/>
      <c r="Q44" s="5"/>
    </row>
    <row r="45" spans="1:17" x14ac:dyDescent="0.25">
      <c r="A45" s="159" t="s">
        <v>89</v>
      </c>
      <c r="B45" s="160" t="s">
        <v>115</v>
      </c>
      <c r="C45" s="134" t="s">
        <v>97</v>
      </c>
      <c r="D45" s="135">
        <v>10</v>
      </c>
      <c r="E45" s="132">
        <v>525</v>
      </c>
      <c r="F45" s="161">
        <f>D45*E45</f>
        <v>5250</v>
      </c>
      <c r="G45" s="120"/>
      <c r="H45" s="131"/>
      <c r="I45" s="131"/>
      <c r="J45" s="131"/>
      <c r="K45" s="131"/>
      <c r="L45" s="131"/>
      <c r="M45" s="5"/>
      <c r="N45" s="131"/>
      <c r="O45" s="131"/>
      <c r="P45" s="131"/>
      <c r="Q45" s="15"/>
    </row>
    <row r="46" spans="1:17" x14ac:dyDescent="0.25">
      <c r="A46" s="162" t="s">
        <v>90</v>
      </c>
      <c r="B46" s="140" t="s">
        <v>116</v>
      </c>
      <c r="C46" s="1" t="s">
        <v>97</v>
      </c>
      <c r="D46" s="94">
        <v>5</v>
      </c>
      <c r="E46" s="117">
        <v>47.72</v>
      </c>
      <c r="F46" s="110">
        <f>D46*E46</f>
        <v>238.6</v>
      </c>
      <c r="G46" s="120"/>
      <c r="H46" s="131"/>
      <c r="I46" s="131"/>
      <c r="J46" s="131"/>
      <c r="K46" s="131"/>
      <c r="L46" s="131"/>
      <c r="M46" s="5"/>
      <c r="N46" s="131"/>
      <c r="O46" s="131"/>
      <c r="P46" s="131"/>
      <c r="Q46" s="15"/>
    </row>
    <row r="47" spans="1:17" x14ac:dyDescent="0.25">
      <c r="A47" s="162" t="s">
        <v>91</v>
      </c>
      <c r="B47" s="140" t="s">
        <v>92</v>
      </c>
      <c r="C47" s="1" t="s">
        <v>82</v>
      </c>
      <c r="D47" s="94">
        <v>30</v>
      </c>
      <c r="E47" s="117">
        <v>10</v>
      </c>
      <c r="F47" s="110">
        <f>D47*E47</f>
        <v>300</v>
      </c>
      <c r="G47" s="120"/>
      <c r="H47" s="131"/>
      <c r="I47" s="131"/>
      <c r="J47" s="131"/>
      <c r="K47" s="131"/>
      <c r="L47" s="131"/>
      <c r="M47" s="5"/>
      <c r="N47" s="131"/>
      <c r="O47" s="131"/>
      <c r="P47" s="131"/>
      <c r="Q47" s="15"/>
    </row>
    <row r="48" spans="1:17" ht="15.75" thickBot="1" x14ac:dyDescent="0.3">
      <c r="A48" s="163" t="s">
        <v>93</v>
      </c>
      <c r="B48" s="164" t="s">
        <v>117</v>
      </c>
      <c r="C48" s="165" t="s">
        <v>97</v>
      </c>
      <c r="D48" s="166">
        <v>25</v>
      </c>
      <c r="E48" s="118">
        <v>63.58</v>
      </c>
      <c r="F48" s="167">
        <f>D48*E48</f>
        <v>1589.5</v>
      </c>
      <c r="G48" s="120"/>
      <c r="H48" s="131"/>
      <c r="I48" s="131"/>
      <c r="J48" s="131"/>
      <c r="K48" s="131"/>
      <c r="L48" s="131"/>
      <c r="M48" s="5"/>
      <c r="N48" s="131"/>
      <c r="O48" s="131"/>
      <c r="P48" s="131"/>
      <c r="Q48" s="15"/>
    </row>
    <row r="49" spans="1:17" ht="15" customHeight="1" thickBot="1" x14ac:dyDescent="0.3">
      <c r="A49" s="89"/>
      <c r="B49" s="181" t="s">
        <v>103</v>
      </c>
      <c r="C49" s="181"/>
      <c r="D49" s="181"/>
      <c r="E49" s="181"/>
      <c r="F49" s="158">
        <f>SUM(F45:F48)</f>
        <v>7378.1</v>
      </c>
      <c r="G49" s="120"/>
      <c r="H49" s="6"/>
      <c r="I49" s="6"/>
      <c r="J49" s="6"/>
      <c r="K49" s="6"/>
      <c r="L49" s="6"/>
      <c r="M49" s="5"/>
      <c r="N49" s="5"/>
      <c r="O49" s="5"/>
      <c r="P49" s="5"/>
      <c r="Q49" s="5"/>
    </row>
    <row r="50" spans="1:17" ht="15.75" thickBot="1" x14ac:dyDescent="0.3">
      <c r="A50" s="150">
        <v>4</v>
      </c>
      <c r="B50" s="179" t="s">
        <v>94</v>
      </c>
      <c r="C50" s="179"/>
      <c r="D50" s="179"/>
      <c r="E50" s="179"/>
      <c r="F50" s="180"/>
      <c r="G50" s="130"/>
      <c r="H50" s="131"/>
      <c r="I50" s="131"/>
      <c r="J50" s="131"/>
      <c r="K50" s="131"/>
      <c r="L50" s="131"/>
      <c r="M50" s="5"/>
      <c r="N50" s="5"/>
      <c r="O50" s="5"/>
      <c r="P50" s="5"/>
      <c r="Q50" s="5"/>
    </row>
    <row r="51" spans="1:17" ht="15.75" thickBot="1" x14ac:dyDescent="0.3">
      <c r="A51" s="152" t="s">
        <v>95</v>
      </c>
      <c r="B51" s="153" t="s">
        <v>132</v>
      </c>
      <c r="C51" s="154" t="s">
        <v>60</v>
      </c>
      <c r="D51" s="155">
        <v>1</v>
      </c>
      <c r="E51" s="156"/>
      <c r="F51" s="157">
        <v>69933.679999999993</v>
      </c>
      <c r="G51" s="120"/>
      <c r="H51" s="131"/>
      <c r="I51" s="131"/>
      <c r="J51" s="131"/>
      <c r="K51" s="131"/>
      <c r="L51" s="131"/>
      <c r="M51" s="5"/>
      <c r="N51" s="5"/>
      <c r="O51" s="5"/>
      <c r="P51" s="5"/>
      <c r="Q51" s="5"/>
    </row>
    <row r="52" spans="1:17" ht="15" customHeight="1" thickBot="1" x14ac:dyDescent="0.3">
      <c r="A52" s="96"/>
      <c r="B52" s="183" t="s">
        <v>104</v>
      </c>
      <c r="C52" s="183"/>
      <c r="D52" s="183"/>
      <c r="E52" s="183"/>
      <c r="F52" s="133">
        <f>SUM(F51)</f>
        <v>69933.679999999993</v>
      </c>
      <c r="G52" s="120"/>
      <c r="H52" s="131"/>
      <c r="I52" s="131"/>
      <c r="J52" s="131"/>
      <c r="K52" s="131"/>
      <c r="L52" s="131"/>
      <c r="M52" s="5"/>
      <c r="N52" s="5"/>
      <c r="O52" s="5"/>
      <c r="P52" s="5"/>
      <c r="Q52" s="5"/>
    </row>
    <row r="53" spans="1:17" ht="15" customHeight="1" thickBot="1" x14ac:dyDescent="0.3">
      <c r="A53" s="96"/>
      <c r="B53" s="119"/>
      <c r="C53" s="119"/>
      <c r="D53" s="119"/>
      <c r="E53" s="119"/>
      <c r="F53" s="121"/>
      <c r="G53" s="120"/>
      <c r="H53" s="131"/>
      <c r="I53" s="131"/>
      <c r="J53" s="131"/>
      <c r="K53" s="131"/>
      <c r="L53" s="131"/>
      <c r="M53" s="5"/>
      <c r="N53" s="5"/>
      <c r="O53" s="5"/>
      <c r="P53" s="5"/>
      <c r="Q53" s="5"/>
    </row>
    <row r="54" spans="1:17" ht="15.75" thickBot="1" x14ac:dyDescent="0.3">
      <c r="A54" s="103"/>
      <c r="B54" s="183" t="s">
        <v>101</v>
      </c>
      <c r="C54" s="183"/>
      <c r="D54" s="183"/>
      <c r="E54" s="183"/>
      <c r="F54" s="139">
        <f>F12+F43+F49+F52</f>
        <v>213615.10000000003</v>
      </c>
      <c r="G54" s="125"/>
      <c r="H54" s="131"/>
      <c r="I54" s="131"/>
      <c r="J54" s="131"/>
      <c r="K54" s="131"/>
      <c r="L54" s="131"/>
      <c r="M54" s="5"/>
      <c r="N54" s="5"/>
      <c r="O54" s="5"/>
      <c r="P54" s="5"/>
      <c r="Q54" s="5"/>
    </row>
    <row r="55" spans="1:17" ht="15" customHeight="1" thickBot="1" x14ac:dyDescent="0.3">
      <c r="A55" s="103"/>
      <c r="B55" s="184"/>
      <c r="C55" s="184"/>
      <c r="D55" s="184"/>
      <c r="E55" s="184"/>
      <c r="F55" s="125"/>
      <c r="G55" s="125"/>
      <c r="H55" s="176"/>
      <c r="I55" s="131"/>
      <c r="J55" s="131"/>
      <c r="K55" s="131"/>
      <c r="L55" s="131"/>
      <c r="M55" s="5"/>
      <c r="N55" s="5"/>
      <c r="O55" s="5"/>
      <c r="P55" s="5"/>
      <c r="Q55" s="5"/>
    </row>
    <row r="56" spans="1:17" ht="15.75" thickBot="1" x14ac:dyDescent="0.3">
      <c r="A56" s="103"/>
      <c r="B56" s="184" t="s">
        <v>102</v>
      </c>
      <c r="C56" s="184"/>
      <c r="D56" s="184"/>
      <c r="E56" s="184"/>
      <c r="F56" s="136">
        <f>SUM(F54:F55)</f>
        <v>213615.10000000003</v>
      </c>
      <c r="G56" s="125"/>
      <c r="H56" s="131"/>
      <c r="I56" s="131"/>
      <c r="J56" s="131"/>
      <c r="K56" s="131"/>
      <c r="L56" s="131"/>
      <c r="M56" s="5"/>
      <c r="N56" s="5"/>
      <c r="O56" s="5"/>
      <c r="P56" s="5"/>
      <c r="Q56" s="5"/>
    </row>
    <row r="57" spans="1:17" x14ac:dyDescent="0.25">
      <c r="A57" s="103"/>
      <c r="B57" s="104"/>
      <c r="C57" s="3"/>
      <c r="D57" s="98"/>
      <c r="E57" s="15"/>
      <c r="F57" s="75"/>
      <c r="G57" s="75"/>
      <c r="H57" s="15"/>
      <c r="I57" s="15"/>
      <c r="J57" s="5"/>
      <c r="K57" s="5"/>
      <c r="L57" s="5"/>
      <c r="M57" s="5"/>
      <c r="N57" s="5"/>
      <c r="O57" s="5"/>
      <c r="P57" s="5"/>
      <c r="Q57" s="5"/>
    </row>
    <row r="58" spans="1:17" x14ac:dyDescent="0.25">
      <c r="A58" s="103"/>
      <c r="B58" s="104"/>
      <c r="C58" s="3"/>
      <c r="D58" s="98"/>
      <c r="E58" s="15"/>
      <c r="F58" s="75"/>
      <c r="G58" s="7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25">
      <c r="A59" s="186" t="s">
        <v>133</v>
      </c>
      <c r="B59" s="186"/>
      <c r="C59" s="186"/>
      <c r="D59" s="186"/>
      <c r="E59" s="186"/>
      <c r="F59" s="186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</row>
    <row r="60" spans="1:17" x14ac:dyDescent="0.25">
      <c r="A60" s="187" t="s">
        <v>134</v>
      </c>
      <c r="B60" s="187"/>
      <c r="C60" s="187"/>
      <c r="D60" s="187"/>
      <c r="E60" s="187"/>
      <c r="F60" s="187"/>
      <c r="G60" s="75"/>
    </row>
    <row r="61" spans="1:17" x14ac:dyDescent="0.25">
      <c r="A61" s="188" t="s">
        <v>135</v>
      </c>
      <c r="B61" s="188"/>
      <c r="C61" s="188"/>
      <c r="D61" s="188"/>
      <c r="E61" s="188"/>
      <c r="F61" s="188"/>
      <c r="G61" s="82"/>
    </row>
    <row r="62" spans="1:17" x14ac:dyDescent="0.25">
      <c r="A62" s="96"/>
      <c r="B62" s="95"/>
      <c r="C62" s="3"/>
      <c r="D62" s="98"/>
      <c r="E62" s="15"/>
      <c r="F62" s="75"/>
      <c r="G62" s="75"/>
    </row>
    <row r="63" spans="1:17" x14ac:dyDescent="0.25">
      <c r="A63" s="96"/>
      <c r="B63" s="95"/>
      <c r="C63" s="3"/>
      <c r="D63" s="98"/>
      <c r="E63" s="15"/>
      <c r="F63" s="75"/>
      <c r="G63" s="75"/>
    </row>
    <row r="64" spans="1:17" x14ac:dyDescent="0.25">
      <c r="A64" s="96"/>
      <c r="B64" s="95"/>
      <c r="C64" s="3"/>
      <c r="D64" s="98"/>
      <c r="E64" s="15"/>
      <c r="F64" s="75"/>
      <c r="G64" s="75"/>
    </row>
    <row r="65" spans="1:7" x14ac:dyDescent="0.25">
      <c r="A65" s="96"/>
      <c r="B65" s="97"/>
      <c r="C65" s="3"/>
      <c r="D65" s="98"/>
      <c r="E65" s="15"/>
      <c r="F65" s="75"/>
      <c r="G65" s="75"/>
    </row>
    <row r="66" spans="1:7" x14ac:dyDescent="0.25">
      <c r="A66" s="96"/>
      <c r="B66" s="97"/>
      <c r="C66" s="3"/>
      <c r="D66" s="98"/>
      <c r="E66" s="15"/>
      <c r="F66" s="75"/>
      <c r="G66" s="75"/>
    </row>
    <row r="67" spans="1:7" x14ac:dyDescent="0.25">
      <c r="A67" s="96"/>
      <c r="B67" s="97"/>
      <c r="C67" s="3"/>
      <c r="D67" s="98"/>
      <c r="E67" s="15"/>
      <c r="F67" s="75"/>
      <c r="G67" s="75"/>
    </row>
    <row r="68" spans="1:7" x14ac:dyDescent="0.25">
      <c r="A68" s="96"/>
      <c r="B68" s="95"/>
      <c r="C68" s="3"/>
      <c r="D68" s="98"/>
      <c r="E68" s="15"/>
      <c r="F68" s="75"/>
      <c r="G68" s="75"/>
    </row>
    <row r="69" spans="1:7" x14ac:dyDescent="0.25">
      <c r="A69" s="96"/>
      <c r="B69" s="95"/>
      <c r="C69" s="3"/>
      <c r="D69" s="98"/>
      <c r="E69" s="15"/>
      <c r="F69" s="75"/>
      <c r="G69" s="75"/>
    </row>
    <row r="70" spans="1:7" x14ac:dyDescent="0.25">
      <c r="A70" s="89"/>
      <c r="B70" s="78"/>
      <c r="C70" s="79"/>
      <c r="D70" s="102"/>
      <c r="E70" s="81"/>
      <c r="F70" s="82"/>
      <c r="G70" s="82"/>
    </row>
    <row r="71" spans="1:7" x14ac:dyDescent="0.25">
      <c r="A71" s="99"/>
      <c r="B71" s="100"/>
      <c r="C71" s="3"/>
      <c r="D71" s="98"/>
      <c r="E71" s="15"/>
      <c r="F71" s="75"/>
      <c r="G71" s="75"/>
    </row>
    <row r="72" spans="1:7" x14ac:dyDescent="0.25">
      <c r="A72" s="99"/>
      <c r="B72" s="100"/>
      <c r="C72" s="3"/>
      <c r="D72" s="98"/>
      <c r="E72" s="15"/>
      <c r="F72" s="75"/>
      <c r="G72" s="75"/>
    </row>
    <row r="73" spans="1:7" x14ac:dyDescent="0.25">
      <c r="A73" s="99"/>
      <c r="B73" s="100"/>
      <c r="C73" s="3"/>
      <c r="D73" s="98"/>
      <c r="E73" s="15"/>
      <c r="F73" s="75"/>
      <c r="G73" s="75"/>
    </row>
    <row r="74" spans="1:7" x14ac:dyDescent="0.25">
      <c r="A74" s="99"/>
      <c r="B74" s="100"/>
      <c r="C74" s="3"/>
      <c r="D74" s="98"/>
      <c r="E74" s="15"/>
      <c r="F74" s="75"/>
      <c r="G74" s="75"/>
    </row>
    <row r="75" spans="1:7" x14ac:dyDescent="0.25">
      <c r="A75" s="99"/>
      <c r="B75" s="95"/>
      <c r="C75" s="3"/>
      <c r="D75" s="98"/>
      <c r="E75" s="15"/>
      <c r="F75" s="75"/>
      <c r="G75" s="75"/>
    </row>
    <row r="76" spans="1:7" x14ac:dyDescent="0.25">
      <c r="A76" s="3"/>
      <c r="B76" s="95"/>
      <c r="C76" s="3"/>
      <c r="D76" s="98"/>
      <c r="E76" s="15"/>
      <c r="F76" s="75"/>
      <c r="G76" s="75"/>
    </row>
    <row r="77" spans="1:7" x14ac:dyDescent="0.25">
      <c r="A77" s="89"/>
      <c r="B77" s="78"/>
      <c r="C77" s="79"/>
      <c r="D77" s="102"/>
      <c r="E77" s="81"/>
      <c r="F77" s="82"/>
      <c r="G77" s="82"/>
    </row>
    <row r="78" spans="1:7" x14ac:dyDescent="0.25">
      <c r="A78" s="3"/>
      <c r="B78" s="101"/>
      <c r="C78" s="3"/>
      <c r="D78" s="98"/>
      <c r="E78" s="15"/>
      <c r="F78" s="75"/>
      <c r="G78" s="75"/>
    </row>
    <row r="79" spans="1:7" x14ac:dyDescent="0.25">
      <c r="A79" s="3"/>
      <c r="B79" s="101"/>
      <c r="C79" s="3"/>
      <c r="D79" s="98"/>
      <c r="E79" s="15"/>
      <c r="F79" s="75"/>
      <c r="G79" s="75"/>
    </row>
    <row r="80" spans="1:7" x14ac:dyDescent="0.25">
      <c r="A80" s="3"/>
      <c r="B80" s="101"/>
      <c r="C80" s="3"/>
      <c r="D80" s="98"/>
      <c r="E80" s="15"/>
      <c r="F80" s="75"/>
      <c r="G80" s="75"/>
    </row>
    <row r="81" spans="1:7" x14ac:dyDescent="0.25">
      <c r="A81" s="3"/>
      <c r="B81" s="95"/>
      <c r="C81" s="3"/>
      <c r="D81" s="4"/>
      <c r="E81" s="15"/>
      <c r="F81" s="75"/>
      <c r="G81" s="75"/>
    </row>
    <row r="82" spans="1:7" x14ac:dyDescent="0.25">
      <c r="A82" s="85"/>
      <c r="B82" s="88"/>
      <c r="C82" s="79"/>
      <c r="D82" s="80"/>
      <c r="E82" s="81"/>
      <c r="F82" s="82"/>
      <c r="G82" s="82"/>
    </row>
    <row r="83" spans="1:7" x14ac:dyDescent="0.25">
      <c r="A83" s="79"/>
      <c r="B83" s="88"/>
      <c r="C83" s="79"/>
      <c r="D83" s="80"/>
      <c r="E83" s="81"/>
      <c r="F83" s="82"/>
      <c r="G83" s="82"/>
    </row>
    <row r="84" spans="1:7" x14ac:dyDescent="0.25">
      <c r="A84" s="89"/>
      <c r="B84" s="78"/>
      <c r="C84" s="79"/>
      <c r="D84" s="80"/>
      <c r="E84" s="81"/>
      <c r="F84" s="82"/>
      <c r="G84" s="82"/>
    </row>
    <row r="85" spans="1:7" x14ac:dyDescent="0.25">
      <c r="A85" s="79"/>
      <c r="B85" s="83"/>
      <c r="C85" s="79"/>
      <c r="D85" s="80"/>
      <c r="E85" s="81"/>
      <c r="F85" s="82"/>
      <c r="G85" s="82"/>
    </row>
    <row r="86" spans="1:7" x14ac:dyDescent="0.25">
      <c r="A86" s="79"/>
      <c r="B86" s="83"/>
      <c r="C86" s="79"/>
      <c r="D86" s="80"/>
      <c r="E86" s="81"/>
      <c r="F86" s="82"/>
      <c r="G86" s="82"/>
    </row>
    <row r="87" spans="1:7" x14ac:dyDescent="0.25">
      <c r="A87" s="79"/>
      <c r="B87" s="83"/>
      <c r="C87" s="79"/>
      <c r="D87" s="80"/>
      <c r="E87" s="81"/>
      <c r="F87" s="82"/>
      <c r="G87" s="82"/>
    </row>
    <row r="88" spans="1:7" x14ac:dyDescent="0.25">
      <c r="A88" s="79"/>
      <c r="B88" s="79"/>
      <c r="C88" s="79"/>
      <c r="D88" s="80"/>
      <c r="E88" s="81"/>
      <c r="F88" s="82"/>
      <c r="G88" s="82"/>
    </row>
    <row r="89" spans="1:7" x14ac:dyDescent="0.25">
      <c r="A89" s="79"/>
      <c r="B89" s="83"/>
      <c r="C89" s="79"/>
      <c r="D89" s="80"/>
      <c r="E89" s="81"/>
      <c r="F89" s="82"/>
      <c r="G89" s="82"/>
    </row>
    <row r="90" spans="1:7" x14ac:dyDescent="0.25">
      <c r="A90" s="79"/>
      <c r="B90" s="83"/>
      <c r="C90" s="79"/>
      <c r="D90" s="80"/>
      <c r="E90" s="81"/>
      <c r="F90" s="82"/>
      <c r="G90" s="82"/>
    </row>
    <row r="91" spans="1:7" x14ac:dyDescent="0.25">
      <c r="A91" s="79"/>
      <c r="B91" s="83"/>
      <c r="C91" s="79"/>
      <c r="D91" s="80"/>
      <c r="E91" s="81"/>
      <c r="F91" s="82"/>
      <c r="G91" s="82"/>
    </row>
    <row r="92" spans="1:7" x14ac:dyDescent="0.25">
      <c r="A92" s="79"/>
      <c r="B92" s="83"/>
      <c r="C92" s="79"/>
      <c r="D92" s="80"/>
      <c r="E92" s="81"/>
      <c r="F92" s="82"/>
      <c r="G92" s="82"/>
    </row>
    <row r="93" spans="1:7" x14ac:dyDescent="0.25">
      <c r="A93" s="79"/>
      <c r="B93" s="83"/>
      <c r="C93" s="79"/>
      <c r="D93" s="80"/>
      <c r="E93" s="81"/>
      <c r="F93" s="82"/>
      <c r="G93" s="82"/>
    </row>
    <row r="94" spans="1:7" x14ac:dyDescent="0.25">
      <c r="A94" s="79"/>
      <c r="B94" s="83"/>
      <c r="C94" s="79"/>
      <c r="D94" s="80"/>
      <c r="E94" s="81"/>
      <c r="F94" s="82"/>
      <c r="G94" s="82"/>
    </row>
    <row r="95" spans="1:7" x14ac:dyDescent="0.25">
      <c r="A95" s="79"/>
      <c r="B95" s="84"/>
      <c r="C95" s="79"/>
      <c r="D95" s="80"/>
      <c r="E95" s="81"/>
      <c r="F95" s="82"/>
      <c r="G95" s="82"/>
    </row>
    <row r="96" spans="1:7" x14ac:dyDescent="0.25">
      <c r="A96" s="79"/>
      <c r="B96" s="85"/>
      <c r="C96" s="79"/>
      <c r="D96" s="80"/>
      <c r="E96" s="81"/>
      <c r="F96" s="82"/>
      <c r="G96" s="82"/>
    </row>
    <row r="97" spans="1:9" x14ac:dyDescent="0.25">
      <c r="A97" s="89"/>
      <c r="B97" s="86"/>
      <c r="C97" s="79"/>
      <c r="D97" s="80"/>
      <c r="E97" s="81"/>
      <c r="F97" s="82"/>
      <c r="G97" s="82"/>
    </row>
    <row r="98" spans="1:9" x14ac:dyDescent="0.25">
      <c r="A98" s="79"/>
      <c r="B98" s="83"/>
      <c r="C98" s="79"/>
      <c r="D98" s="80"/>
      <c r="E98" s="81"/>
      <c r="F98" s="82"/>
      <c r="G98" s="82"/>
    </row>
    <row r="99" spans="1:9" x14ac:dyDescent="0.25">
      <c r="A99" s="79"/>
      <c r="B99" s="83"/>
      <c r="C99" s="79"/>
      <c r="D99" s="80"/>
      <c r="E99" s="81"/>
      <c r="F99" s="82"/>
      <c r="G99" s="82"/>
    </row>
    <row r="100" spans="1:9" x14ac:dyDescent="0.25">
      <c r="A100" s="79"/>
      <c r="B100" s="85"/>
      <c r="C100" s="79"/>
      <c r="D100" s="80"/>
      <c r="E100" s="81"/>
      <c r="F100" s="82"/>
      <c r="G100" s="82"/>
    </row>
    <row r="101" spans="1:9" x14ac:dyDescent="0.25">
      <c r="A101" s="79"/>
      <c r="B101" s="85"/>
      <c r="C101" s="79"/>
      <c r="D101" s="80"/>
      <c r="E101" s="81"/>
      <c r="F101" s="82"/>
      <c r="G101" s="82"/>
    </row>
    <row r="102" spans="1:9" x14ac:dyDescent="0.25">
      <c r="A102" s="89"/>
      <c r="B102" s="86"/>
      <c r="C102" s="79"/>
      <c r="D102" s="80"/>
      <c r="E102" s="81"/>
      <c r="F102" s="82"/>
      <c r="G102" s="82"/>
    </row>
    <row r="103" spans="1:9" x14ac:dyDescent="0.25">
      <c r="A103" s="90"/>
      <c r="B103" s="83"/>
      <c r="C103" s="79"/>
      <c r="D103" s="80"/>
      <c r="E103" s="81"/>
      <c r="F103" s="82"/>
      <c r="G103" s="82"/>
    </row>
    <row r="104" spans="1:9" x14ac:dyDescent="0.25">
      <c r="A104" s="79"/>
      <c r="B104" s="83"/>
      <c r="C104" s="79"/>
      <c r="D104" s="80"/>
      <c r="E104" s="81"/>
      <c r="F104" s="82"/>
      <c r="G104" s="82"/>
    </row>
    <row r="105" spans="1:9" ht="23.25" customHeight="1" x14ac:dyDescent="0.25">
      <c r="A105" s="79"/>
      <c r="B105" s="83"/>
      <c r="C105" s="79"/>
      <c r="D105" s="80"/>
      <c r="E105" s="81"/>
      <c r="F105" s="87"/>
      <c r="G105" s="87"/>
    </row>
    <row r="106" spans="1:9" x14ac:dyDescent="0.25">
      <c r="A106" s="3"/>
      <c r="B106" s="5"/>
      <c r="C106" s="3"/>
      <c r="D106" s="4"/>
      <c r="E106" s="15"/>
      <c r="F106" s="13"/>
      <c r="G106" s="13"/>
      <c r="H106" s="5"/>
    </row>
    <row r="107" spans="1:9" x14ac:dyDescent="0.25">
      <c r="A107" s="3"/>
      <c r="B107" s="5"/>
      <c r="C107" s="3"/>
      <c r="D107" s="4"/>
      <c r="E107" s="15"/>
      <c r="F107" s="13"/>
      <c r="G107" s="13"/>
      <c r="H107" s="5"/>
    </row>
    <row r="108" spans="1:9" x14ac:dyDescent="0.25">
      <c r="A108" s="34"/>
      <c r="B108" s="17"/>
      <c r="C108" s="5"/>
      <c r="D108" s="3"/>
      <c r="E108" s="4"/>
      <c r="F108" s="15"/>
      <c r="G108" s="15"/>
      <c r="H108" s="14"/>
      <c r="I108" s="5"/>
    </row>
    <row r="109" spans="1:9" x14ac:dyDescent="0.25">
      <c r="A109" s="3"/>
      <c r="B109" s="5"/>
      <c r="C109" s="3"/>
      <c r="D109" s="4"/>
      <c r="E109" s="15"/>
      <c r="F109" s="13"/>
      <c r="G109" s="13"/>
      <c r="H109" s="5"/>
    </row>
    <row r="110" spans="1:9" x14ac:dyDescent="0.25">
      <c r="A110" s="3"/>
      <c r="B110" s="5"/>
      <c r="C110" s="3"/>
      <c r="D110" s="4"/>
      <c r="E110" s="15"/>
      <c r="F110" s="13"/>
      <c r="G110" s="13"/>
      <c r="H110" s="5"/>
    </row>
    <row r="111" spans="1:9" x14ac:dyDescent="0.25">
      <c r="A111" s="3"/>
      <c r="B111" s="5"/>
      <c r="C111" s="3"/>
      <c r="D111" s="4"/>
      <c r="E111" s="15"/>
      <c r="F111" s="13"/>
      <c r="G111" s="13"/>
      <c r="H111" s="5"/>
    </row>
    <row r="112" spans="1:9" x14ac:dyDescent="0.25">
      <c r="A112" s="3"/>
      <c r="B112" s="5"/>
      <c r="C112" s="5"/>
      <c r="D112" s="5"/>
      <c r="E112" s="15"/>
      <c r="F112" s="5"/>
      <c r="G112" s="5"/>
      <c r="H112" s="5"/>
    </row>
    <row r="113" spans="1:10" x14ac:dyDescent="0.25">
      <c r="A113" s="3"/>
      <c r="B113" s="5"/>
      <c r="C113" s="3"/>
      <c r="D113" s="4"/>
      <c r="E113" s="15"/>
      <c r="F113" s="13"/>
      <c r="G113" s="13"/>
      <c r="H113" s="5"/>
      <c r="I113" s="34"/>
      <c r="J113" s="34"/>
    </row>
    <row r="114" spans="1:10" x14ac:dyDescent="0.25">
      <c r="A114" s="3"/>
      <c r="B114" s="5"/>
      <c r="C114" s="3"/>
      <c r="D114" s="4"/>
      <c r="E114" s="15"/>
      <c r="F114" s="13"/>
      <c r="G114" s="13"/>
      <c r="H114" s="5"/>
      <c r="I114" s="34"/>
      <c r="J114" s="34"/>
    </row>
    <row r="115" spans="1:10" x14ac:dyDescent="0.25">
      <c r="A115" s="3"/>
      <c r="B115" s="5"/>
      <c r="C115" s="3"/>
      <c r="D115" s="4"/>
      <c r="E115" s="15"/>
      <c r="F115" s="13"/>
      <c r="G115" s="13"/>
      <c r="H115" s="5"/>
      <c r="I115" s="34"/>
      <c r="J115" s="34"/>
    </row>
    <row r="116" spans="1:10" x14ac:dyDescent="0.25">
      <c r="A116" s="5"/>
      <c r="B116" s="5"/>
      <c r="C116" s="5"/>
      <c r="D116" s="5"/>
      <c r="E116" s="15"/>
      <c r="F116" s="5"/>
      <c r="G116" s="5"/>
      <c r="H116" s="5"/>
      <c r="I116" s="34"/>
      <c r="J116" s="34"/>
    </row>
    <row r="117" spans="1:10" x14ac:dyDescent="0.25">
      <c r="A117" s="5"/>
      <c r="B117" s="5"/>
      <c r="C117" s="5"/>
      <c r="D117" s="5"/>
      <c r="E117" s="5"/>
      <c r="F117" s="5"/>
      <c r="G117" s="5"/>
      <c r="H117" s="5"/>
      <c r="I117" s="34"/>
      <c r="J117" s="34"/>
    </row>
    <row r="118" spans="1:10" x14ac:dyDescent="0.25">
      <c r="A118" s="5"/>
      <c r="B118" s="5"/>
      <c r="C118" s="5"/>
      <c r="D118" s="5"/>
      <c r="E118" s="5"/>
      <c r="F118" s="5"/>
      <c r="G118" s="5"/>
      <c r="H118" s="5"/>
      <c r="I118" s="34"/>
      <c r="J118" s="34"/>
    </row>
    <row r="119" spans="1:10" x14ac:dyDescent="0.25">
      <c r="A119" s="5"/>
      <c r="B119" s="5"/>
      <c r="C119" s="5"/>
      <c r="D119" s="5"/>
      <c r="E119" s="5"/>
      <c r="F119" s="5"/>
      <c r="G119" s="5"/>
      <c r="H119" s="5"/>
      <c r="I119" s="34"/>
      <c r="J119" s="34"/>
    </row>
    <row r="120" spans="1:10" x14ac:dyDescent="0.25">
      <c r="A120" s="5"/>
      <c r="B120" s="2"/>
      <c r="C120" s="5"/>
      <c r="D120" s="5"/>
      <c r="E120" s="5"/>
      <c r="F120" s="5"/>
      <c r="G120" s="5"/>
      <c r="H120" s="5"/>
      <c r="I120" s="34"/>
      <c r="J120" s="34"/>
    </row>
    <row r="121" spans="1:10" x14ac:dyDescent="0.25">
      <c r="A121" s="5"/>
      <c r="B121" s="2"/>
      <c r="C121" s="5"/>
      <c r="D121" s="5"/>
      <c r="E121" s="5"/>
      <c r="F121" s="5"/>
      <c r="G121" s="5"/>
      <c r="H121" s="5"/>
      <c r="I121" s="5"/>
      <c r="J121" s="34"/>
    </row>
    <row r="122" spans="1:10" x14ac:dyDescent="0.25">
      <c r="A122" s="6"/>
      <c r="B122" s="6"/>
      <c r="C122" s="6"/>
      <c r="D122" s="6"/>
      <c r="E122" s="7"/>
      <c r="F122" s="6"/>
      <c r="G122" s="6"/>
      <c r="H122" s="5"/>
      <c r="I122" s="34"/>
      <c r="J122" s="34"/>
    </row>
    <row r="123" spans="1:10" x14ac:dyDescent="0.25">
      <c r="A123" s="6"/>
      <c r="B123" s="185"/>
      <c r="C123" s="185"/>
      <c r="D123" s="185"/>
      <c r="E123" s="185"/>
      <c r="F123" s="185"/>
      <c r="G123" s="105"/>
      <c r="H123" s="5"/>
      <c r="I123" s="34"/>
      <c r="J123" s="34"/>
    </row>
    <row r="124" spans="1:10" x14ac:dyDescent="0.25">
      <c r="A124" s="6"/>
      <c r="B124" s="16"/>
      <c r="C124" s="8"/>
      <c r="D124" s="8"/>
      <c r="E124" s="8"/>
      <c r="F124" s="8"/>
      <c r="G124" s="105"/>
      <c r="H124" s="5"/>
    </row>
    <row r="125" spans="1:10" x14ac:dyDescent="0.25">
      <c r="A125" s="3"/>
      <c r="B125" s="5"/>
      <c r="C125" s="3"/>
      <c r="D125" s="4"/>
      <c r="E125" s="3"/>
      <c r="F125" s="13"/>
      <c r="G125" s="13"/>
      <c r="H125" s="5"/>
    </row>
    <row r="126" spans="1:10" ht="13.5" customHeight="1" x14ac:dyDescent="0.25">
      <c r="A126" s="3"/>
      <c r="B126" s="5"/>
      <c r="C126" s="3"/>
      <c r="D126" s="4"/>
      <c r="E126" s="3"/>
      <c r="F126" s="13"/>
      <c r="G126" s="13"/>
      <c r="H126" s="5"/>
    </row>
    <row r="127" spans="1:10" ht="13.5" customHeight="1" x14ac:dyDescent="0.25">
      <c r="A127" s="3"/>
      <c r="B127" s="5"/>
      <c r="C127" s="3"/>
      <c r="D127" s="4"/>
      <c r="E127" s="3"/>
      <c r="F127" s="13"/>
      <c r="G127" s="13"/>
      <c r="H127" s="5"/>
    </row>
    <row r="128" spans="1:10" ht="13.5" customHeight="1" x14ac:dyDescent="0.25">
      <c r="A128" s="3"/>
      <c r="B128" s="5"/>
      <c r="C128" s="3"/>
      <c r="D128" s="4"/>
      <c r="E128" s="3"/>
      <c r="F128" s="13"/>
      <c r="G128" s="13"/>
      <c r="H128" s="5"/>
    </row>
    <row r="129" spans="1:8" ht="13.5" customHeight="1" x14ac:dyDescent="0.25">
      <c r="A129" s="3"/>
      <c r="B129" s="5"/>
      <c r="C129" s="3"/>
      <c r="D129" s="4"/>
      <c r="E129" s="3"/>
      <c r="F129" s="13"/>
      <c r="G129" s="13"/>
      <c r="H129" s="5"/>
    </row>
    <row r="130" spans="1:8" ht="13.5" customHeight="1" x14ac:dyDescent="0.25">
      <c r="A130" s="3"/>
      <c r="B130" s="5"/>
      <c r="C130" s="3"/>
      <c r="D130" s="4"/>
      <c r="E130" s="3"/>
      <c r="F130" s="13"/>
      <c r="G130" s="13"/>
      <c r="H130" s="5"/>
    </row>
    <row r="131" spans="1:8" x14ac:dyDescent="0.25">
      <c r="A131" s="3"/>
      <c r="B131" s="5"/>
      <c r="C131" s="3"/>
      <c r="D131" s="4"/>
      <c r="E131" s="3"/>
      <c r="F131" s="13"/>
      <c r="G131" s="13"/>
      <c r="H131" s="5"/>
    </row>
    <row r="132" spans="1:8" x14ac:dyDescent="0.25">
      <c r="A132" s="3"/>
      <c r="B132" s="5"/>
      <c r="C132" s="3"/>
      <c r="D132" s="4"/>
      <c r="E132" s="3"/>
      <c r="F132" s="13"/>
      <c r="G132" s="13"/>
      <c r="H132" s="5"/>
    </row>
    <row r="133" spans="1:8" x14ac:dyDescent="0.25">
      <c r="A133" s="3"/>
      <c r="B133" s="5"/>
      <c r="C133" s="3"/>
      <c r="D133" s="4"/>
      <c r="E133" s="3"/>
      <c r="F133" s="13"/>
      <c r="G133" s="13"/>
      <c r="H133" s="5"/>
    </row>
    <row r="134" spans="1:8" x14ac:dyDescent="0.25">
      <c r="A134" s="3"/>
      <c r="B134" s="5"/>
      <c r="C134" s="3"/>
      <c r="D134" s="4"/>
      <c r="E134" s="3"/>
      <c r="F134" s="13"/>
      <c r="G134" s="13"/>
      <c r="H134" s="5"/>
    </row>
    <row r="135" spans="1:8" x14ac:dyDescent="0.25">
      <c r="A135" s="3"/>
      <c r="B135" s="5"/>
      <c r="C135" s="3"/>
      <c r="D135" s="4"/>
      <c r="E135" s="3"/>
      <c r="F135" s="13"/>
      <c r="G135" s="13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2"/>
      <c r="C150" s="5"/>
      <c r="D150" s="5"/>
      <c r="E150" s="5"/>
      <c r="F150" s="5"/>
      <c r="G150" s="5"/>
      <c r="H150" s="5"/>
    </row>
    <row r="151" spans="1:8" x14ac:dyDescent="0.25">
      <c r="A151" s="5"/>
      <c r="B151" s="2"/>
      <c r="C151" s="5"/>
      <c r="D151" s="5"/>
      <c r="E151" s="5"/>
      <c r="F151" s="5"/>
      <c r="G151" s="5"/>
      <c r="H151" s="5"/>
    </row>
    <row r="152" spans="1:8" x14ac:dyDescent="0.25">
      <c r="A152" s="5"/>
      <c r="B152" s="2"/>
      <c r="C152" s="5"/>
      <c r="D152" s="5"/>
      <c r="E152" s="5"/>
      <c r="F152" s="5"/>
      <c r="G152" s="5"/>
      <c r="H152" s="5"/>
    </row>
    <row r="153" spans="1:8" x14ac:dyDescent="0.25">
      <c r="A153" s="5"/>
      <c r="B153" s="2"/>
      <c r="C153" s="5"/>
      <c r="D153" s="5"/>
      <c r="E153" s="5"/>
      <c r="F153" s="5"/>
      <c r="G153" s="5"/>
      <c r="H153" s="5"/>
    </row>
    <row r="154" spans="1:8" x14ac:dyDescent="0.25">
      <c r="A154" s="5"/>
      <c r="B154" s="2"/>
      <c r="C154" s="5"/>
      <c r="D154" s="5"/>
      <c r="E154" s="5"/>
      <c r="F154" s="5"/>
      <c r="G154" s="5"/>
      <c r="H154" s="5"/>
    </row>
    <row r="155" spans="1:8" x14ac:dyDescent="0.25">
      <c r="A155" s="5"/>
      <c r="B155" s="2"/>
      <c r="C155" s="5"/>
      <c r="D155" s="5"/>
      <c r="E155" s="5"/>
      <c r="F155" s="5"/>
      <c r="G155" s="5"/>
      <c r="H155" s="5"/>
    </row>
    <row r="156" spans="1:8" x14ac:dyDescent="0.25">
      <c r="A156" s="6"/>
      <c r="B156" s="185"/>
      <c r="C156" s="185"/>
      <c r="D156" s="185"/>
      <c r="E156" s="185"/>
      <c r="F156" s="185"/>
      <c r="G156" s="105"/>
      <c r="H156" s="5"/>
    </row>
    <row r="157" spans="1:8" x14ac:dyDescent="0.25">
      <c r="A157" s="6"/>
      <c r="B157" s="8"/>
      <c r="C157" s="8"/>
      <c r="D157" s="8"/>
      <c r="E157" s="8"/>
      <c r="F157" s="8"/>
      <c r="G157" s="105"/>
      <c r="H157" s="5"/>
    </row>
    <row r="158" spans="1:8" x14ac:dyDescent="0.25">
      <c r="A158" s="3"/>
      <c r="B158" s="5"/>
      <c r="C158" s="3"/>
      <c r="D158" s="3"/>
      <c r="E158" s="3"/>
      <c r="F158" s="3"/>
      <c r="G158" s="3"/>
      <c r="H158" s="5"/>
    </row>
    <row r="159" spans="1:8" x14ac:dyDescent="0.25">
      <c r="A159" s="3"/>
      <c r="B159" s="5"/>
      <c r="C159" s="3"/>
      <c r="D159" s="3"/>
      <c r="E159" s="3"/>
      <c r="F159" s="3"/>
      <c r="G159" s="3"/>
      <c r="H159" s="5"/>
    </row>
    <row r="160" spans="1:8" x14ac:dyDescent="0.25">
      <c r="A160" s="3"/>
      <c r="B160" s="5"/>
      <c r="C160" s="3"/>
      <c r="D160" s="3"/>
      <c r="E160" s="3"/>
      <c r="F160" s="3"/>
      <c r="G160" s="3"/>
      <c r="H160" s="5"/>
    </row>
    <row r="161" spans="1:8" x14ac:dyDescent="0.25">
      <c r="A161" s="3"/>
      <c r="B161" s="5"/>
      <c r="C161" s="3"/>
      <c r="D161" s="3"/>
      <c r="E161" s="3"/>
      <c r="F161" s="3"/>
      <c r="G161" s="3"/>
      <c r="H161" s="5"/>
    </row>
    <row r="162" spans="1:8" x14ac:dyDescent="0.25">
      <c r="A162" s="3"/>
      <c r="B162" s="5"/>
      <c r="C162" s="3"/>
      <c r="D162" s="3"/>
      <c r="E162" s="3"/>
      <c r="F162" s="3"/>
      <c r="G162" s="3"/>
      <c r="H162" s="5"/>
    </row>
    <row r="163" spans="1:8" x14ac:dyDescent="0.25">
      <c r="A163" s="3"/>
      <c r="B163" s="5"/>
      <c r="C163" s="3"/>
      <c r="D163" s="3"/>
      <c r="E163" s="3"/>
      <c r="F163" s="3"/>
      <c r="G163" s="3"/>
      <c r="H163" s="5"/>
    </row>
    <row r="164" spans="1:8" x14ac:dyDescent="0.25">
      <c r="A164" s="3"/>
      <c r="B164" s="5"/>
      <c r="C164" s="3"/>
      <c r="D164" s="3"/>
      <c r="E164" s="3"/>
      <c r="F164" s="3"/>
      <c r="G164" s="3"/>
      <c r="H164" s="5"/>
    </row>
    <row r="165" spans="1:8" x14ac:dyDescent="0.25">
      <c r="A165" s="5"/>
      <c r="B165" s="5"/>
      <c r="C165" s="3"/>
      <c r="D165" s="4"/>
      <c r="E165" s="3"/>
      <c r="F165" s="3"/>
      <c r="G165" s="3"/>
      <c r="H165" s="5"/>
    </row>
    <row r="166" spans="1:8" x14ac:dyDescent="0.25">
      <c r="A166" s="5"/>
      <c r="B166" s="5"/>
      <c r="C166" s="3"/>
      <c r="D166" s="4"/>
      <c r="E166" s="3"/>
      <c r="F166" s="4"/>
      <c r="G166" s="4"/>
      <c r="H166" s="5"/>
    </row>
    <row r="167" spans="1:8" x14ac:dyDescent="0.25">
      <c r="A167" s="5"/>
      <c r="B167" s="5"/>
      <c r="C167" s="3"/>
      <c r="D167" s="4"/>
      <c r="E167" s="3"/>
      <c r="F167" s="4"/>
      <c r="G167" s="4"/>
      <c r="H167" s="5"/>
    </row>
    <row r="168" spans="1:8" x14ac:dyDescent="0.25">
      <c r="A168" s="5"/>
      <c r="B168" s="5"/>
      <c r="C168" s="3"/>
      <c r="D168" s="4"/>
      <c r="E168" s="3"/>
      <c r="F168" s="4"/>
      <c r="G168" s="4"/>
      <c r="H168" s="5"/>
    </row>
    <row r="169" spans="1:8" x14ac:dyDescent="0.25">
      <c r="A169" s="5"/>
      <c r="B169" s="5"/>
      <c r="C169" s="3"/>
      <c r="D169" s="4"/>
      <c r="E169" s="3"/>
      <c r="F169" s="4"/>
      <c r="G169" s="4"/>
      <c r="H169" s="5"/>
    </row>
    <row r="170" spans="1:8" x14ac:dyDescent="0.25">
      <c r="A170" s="3"/>
      <c r="B170" s="5"/>
      <c r="C170" s="3"/>
      <c r="D170" s="4"/>
      <c r="E170" s="3"/>
      <c r="F170" s="4"/>
      <c r="G170" s="4"/>
      <c r="H170" s="5"/>
    </row>
    <row r="171" spans="1:8" x14ac:dyDescent="0.25">
      <c r="A171" s="3"/>
      <c r="B171" s="2"/>
      <c r="C171" s="5"/>
      <c r="D171" s="5"/>
      <c r="E171" s="5"/>
      <c r="F171" s="5"/>
      <c r="G171" s="5"/>
      <c r="H171" s="5"/>
    </row>
    <row r="172" spans="1:8" x14ac:dyDescent="0.25">
      <c r="A172" s="3"/>
      <c r="B172" s="5"/>
      <c r="C172" s="3"/>
      <c r="D172" s="4"/>
      <c r="E172" s="3"/>
      <c r="F172" s="4"/>
      <c r="G172" s="4"/>
      <c r="H172" s="5"/>
    </row>
    <row r="173" spans="1:8" x14ac:dyDescent="0.25">
      <c r="A173" s="3"/>
      <c r="B173" s="2"/>
      <c r="C173" s="3"/>
      <c r="D173" s="4"/>
      <c r="E173" s="3"/>
      <c r="F173" s="4"/>
      <c r="G173" s="4"/>
      <c r="H173" s="5"/>
    </row>
    <row r="174" spans="1:8" x14ac:dyDescent="0.25">
      <c r="A174" s="3"/>
      <c r="B174" s="2"/>
      <c r="C174" s="3"/>
      <c r="D174" s="4"/>
      <c r="E174" s="3"/>
      <c r="F174" s="4"/>
      <c r="G174" s="4"/>
      <c r="H174" s="5"/>
    </row>
    <row r="175" spans="1:8" x14ac:dyDescent="0.25">
      <c r="A175" s="3"/>
      <c r="B175" s="2"/>
      <c r="C175" s="3"/>
      <c r="D175" s="4"/>
      <c r="E175" s="3"/>
      <c r="F175" s="4"/>
      <c r="G175" s="4"/>
      <c r="H175" s="5"/>
    </row>
    <row r="176" spans="1:8" x14ac:dyDescent="0.25">
      <c r="A176" s="3"/>
      <c r="B176" s="2"/>
      <c r="C176" s="3"/>
      <c r="D176" s="4"/>
      <c r="E176" s="3"/>
      <c r="F176" s="4"/>
      <c r="G176" s="4"/>
      <c r="H176" s="5"/>
    </row>
    <row r="177" spans="1:8" x14ac:dyDescent="0.25">
      <c r="A177" s="5"/>
      <c r="B177" s="2"/>
      <c r="C177" s="5"/>
      <c r="D177" s="5"/>
      <c r="E177" s="5"/>
      <c r="F177" s="5"/>
      <c r="G177" s="5"/>
      <c r="H177" s="5"/>
    </row>
    <row r="178" spans="1:8" x14ac:dyDescent="0.25">
      <c r="A178" s="6"/>
      <c r="B178" s="185"/>
      <c r="C178" s="185"/>
      <c r="D178" s="185"/>
      <c r="E178" s="185"/>
      <c r="F178" s="185"/>
      <c r="G178" s="105"/>
      <c r="H178" s="5"/>
    </row>
    <row r="179" spans="1:8" x14ac:dyDescent="0.25">
      <c r="A179" s="3"/>
      <c r="B179" s="5"/>
      <c r="C179" s="3"/>
      <c r="D179" s="3"/>
      <c r="E179" s="3"/>
      <c r="F179" s="3"/>
      <c r="G179" s="3"/>
      <c r="H179" s="5"/>
    </row>
    <row r="180" spans="1:8" x14ac:dyDescent="0.25">
      <c r="A180" s="3"/>
      <c r="B180" s="5"/>
      <c r="C180" s="3"/>
      <c r="D180" s="4"/>
      <c r="E180" s="3"/>
      <c r="F180" s="3"/>
      <c r="G180" s="3"/>
      <c r="H180" s="5"/>
    </row>
    <row r="181" spans="1:8" x14ac:dyDescent="0.25">
      <c r="A181" s="3"/>
      <c r="B181" s="5"/>
      <c r="C181" s="3"/>
      <c r="D181" s="4"/>
      <c r="E181" s="3"/>
      <c r="F181" s="3"/>
      <c r="G181" s="3"/>
      <c r="H181" s="5"/>
    </row>
    <row r="182" spans="1:8" x14ac:dyDescent="0.25">
      <c r="A182" s="3"/>
      <c r="B182" s="5"/>
      <c r="C182" s="3"/>
      <c r="D182" s="4"/>
      <c r="E182" s="3"/>
      <c r="F182" s="3"/>
      <c r="G182" s="3"/>
      <c r="H182" s="5"/>
    </row>
    <row r="183" spans="1:8" x14ac:dyDescent="0.25">
      <c r="A183" s="3"/>
      <c r="B183" s="5"/>
      <c r="C183" s="3"/>
      <c r="D183" s="4"/>
      <c r="E183" s="3"/>
      <c r="F183" s="4"/>
      <c r="G183" s="4"/>
      <c r="H183" s="5"/>
    </row>
    <row r="184" spans="1:8" x14ac:dyDescent="0.25">
      <c r="A184" s="3"/>
      <c r="B184" s="5"/>
      <c r="C184" s="3"/>
      <c r="D184" s="4"/>
      <c r="E184" s="3"/>
      <c r="F184" s="4"/>
      <c r="G184" s="4"/>
      <c r="H184" s="5"/>
    </row>
    <row r="185" spans="1:8" x14ac:dyDescent="0.25">
      <c r="A185" s="3"/>
      <c r="B185" s="5"/>
      <c r="C185" s="3"/>
      <c r="D185" s="4"/>
      <c r="E185" s="3"/>
      <c r="F185" s="4"/>
      <c r="G185" s="4"/>
      <c r="H185" s="5"/>
    </row>
    <row r="186" spans="1:8" x14ac:dyDescent="0.25">
      <c r="A186" s="3"/>
      <c r="B186" s="5"/>
      <c r="C186" s="3"/>
      <c r="D186" s="4"/>
      <c r="E186" s="3"/>
      <c r="F186" s="4"/>
      <c r="G186" s="4"/>
      <c r="H186" s="5"/>
    </row>
    <row r="187" spans="1:8" x14ac:dyDescent="0.25">
      <c r="A187" s="5"/>
      <c r="B187" s="5"/>
      <c r="C187" s="3"/>
      <c r="D187" s="4"/>
      <c r="E187" s="3"/>
      <c r="F187" s="4"/>
      <c r="G187" s="4"/>
      <c r="H187" s="5"/>
    </row>
    <row r="188" spans="1:8" x14ac:dyDescent="0.25">
      <c r="A188" s="5"/>
      <c r="B188" s="5"/>
      <c r="C188" s="3"/>
      <c r="D188" s="4"/>
      <c r="E188" s="3"/>
      <c r="F188" s="4"/>
      <c r="G188" s="4"/>
      <c r="H188" s="5"/>
    </row>
    <row r="189" spans="1:8" x14ac:dyDescent="0.25">
      <c r="A189" s="3"/>
      <c r="B189" s="5"/>
      <c r="C189" s="3"/>
      <c r="D189" s="4"/>
      <c r="E189" s="3"/>
      <c r="F189" s="4"/>
      <c r="G189" s="4"/>
      <c r="H189" s="5"/>
    </row>
    <row r="190" spans="1:8" x14ac:dyDescent="0.25">
      <c r="A190" s="3"/>
      <c r="B190" s="2"/>
      <c r="C190" s="5"/>
      <c r="D190" s="5"/>
      <c r="E190" s="5"/>
      <c r="F190" s="5"/>
      <c r="G190" s="5"/>
      <c r="H190" s="5"/>
    </row>
    <row r="191" spans="1:8" x14ac:dyDescent="0.25">
      <c r="A191" s="3"/>
      <c r="B191" s="5"/>
      <c r="C191" s="3"/>
      <c r="D191" s="4"/>
      <c r="E191" s="3"/>
      <c r="F191" s="4"/>
      <c r="G191" s="4"/>
      <c r="H191" s="5"/>
    </row>
    <row r="192" spans="1:8" x14ac:dyDescent="0.25">
      <c r="A192" s="3"/>
      <c r="B192" s="2"/>
      <c r="C192" s="3"/>
      <c r="D192" s="4"/>
      <c r="E192" s="3"/>
      <c r="F192" s="4"/>
      <c r="G192" s="4"/>
      <c r="H192" s="5"/>
    </row>
    <row r="193" spans="1:8" x14ac:dyDescent="0.25">
      <c r="A193" s="3"/>
      <c r="B193" s="2"/>
      <c r="C193" s="3"/>
      <c r="D193" s="4"/>
      <c r="E193" s="3"/>
      <c r="F193" s="4"/>
      <c r="G193" s="4"/>
      <c r="H193" s="5"/>
    </row>
    <row r="194" spans="1:8" x14ac:dyDescent="0.25">
      <c r="A194" s="3"/>
      <c r="B194" s="2"/>
      <c r="C194" s="3"/>
      <c r="D194" s="4"/>
      <c r="E194" s="3"/>
      <c r="F194" s="4"/>
      <c r="G194" s="4"/>
      <c r="H194" s="5"/>
    </row>
    <row r="195" spans="1:8" x14ac:dyDescent="0.25">
      <c r="A195" s="5"/>
      <c r="B195" s="5"/>
      <c r="C195" s="5"/>
      <c r="D195" s="5"/>
      <c r="E195" s="5"/>
      <c r="F195" s="5"/>
      <c r="G195" s="5"/>
      <c r="H195" s="5"/>
    </row>
    <row r="196" spans="1:8" x14ac:dyDescent="0.25">
      <c r="A196" s="5"/>
      <c r="B196" s="5"/>
      <c r="C196" s="5"/>
      <c r="D196" s="5"/>
      <c r="E196" s="5"/>
      <c r="F196" s="5"/>
      <c r="G196" s="5"/>
      <c r="H196" s="5"/>
    </row>
    <row r="197" spans="1:8" x14ac:dyDescent="0.25">
      <c r="A197" s="6"/>
      <c r="B197" s="185"/>
      <c r="C197" s="185"/>
      <c r="D197" s="185"/>
      <c r="E197" s="185"/>
      <c r="F197" s="185"/>
      <c r="G197" s="105"/>
      <c r="H197" s="5"/>
    </row>
    <row r="198" spans="1:8" x14ac:dyDescent="0.25">
      <c r="A198" s="6"/>
      <c r="B198" s="16"/>
      <c r="C198" s="8"/>
      <c r="D198" s="8"/>
      <c r="E198" s="8"/>
      <c r="F198" s="8"/>
      <c r="G198" s="105"/>
      <c r="H198" s="5"/>
    </row>
    <row r="199" spans="1:8" x14ac:dyDescent="0.25">
      <c r="A199" s="3"/>
      <c r="B199" s="5"/>
      <c r="C199" s="8"/>
      <c r="D199" s="8"/>
      <c r="E199" s="8"/>
      <c r="F199" s="8"/>
      <c r="G199" s="105"/>
      <c r="H199" s="5"/>
    </row>
    <row r="200" spans="1:8" x14ac:dyDescent="0.25">
      <c r="A200" s="3"/>
      <c r="B200" s="5"/>
      <c r="C200" s="3"/>
      <c r="D200" s="3"/>
      <c r="E200" s="3"/>
      <c r="F200" s="3"/>
      <c r="G200" s="3"/>
      <c r="H200" s="5"/>
    </row>
    <row r="201" spans="1:8" x14ac:dyDescent="0.25">
      <c r="A201" s="3"/>
      <c r="B201" s="5"/>
      <c r="C201" s="3"/>
      <c r="D201" s="4"/>
      <c r="E201" s="3"/>
      <c r="F201" s="3"/>
      <c r="G201" s="3"/>
      <c r="H201" s="5"/>
    </row>
    <row r="202" spans="1:8" x14ac:dyDescent="0.25">
      <c r="A202" s="3"/>
      <c r="B202" s="5"/>
      <c r="C202" s="3"/>
      <c r="D202" s="4"/>
      <c r="E202" s="3"/>
      <c r="F202" s="3"/>
      <c r="G202" s="3"/>
      <c r="H202" s="5"/>
    </row>
    <row r="203" spans="1:8" x14ac:dyDescent="0.25">
      <c r="A203" s="3"/>
      <c r="B203" s="5"/>
      <c r="C203" s="3"/>
      <c r="D203" s="4"/>
      <c r="E203" s="3"/>
      <c r="F203" s="3"/>
      <c r="G203" s="3"/>
      <c r="H203" s="5"/>
    </row>
    <row r="204" spans="1:8" x14ac:dyDescent="0.25">
      <c r="A204" s="3"/>
      <c r="B204" s="5"/>
      <c r="C204" s="3"/>
      <c r="D204" s="4"/>
      <c r="E204" s="3"/>
      <c r="F204" s="4"/>
      <c r="G204" s="4"/>
      <c r="H204" s="5"/>
    </row>
    <row r="205" spans="1:8" x14ac:dyDescent="0.25">
      <c r="A205" s="3"/>
      <c r="B205" s="5"/>
      <c r="C205" s="3"/>
      <c r="D205" s="4"/>
      <c r="E205" s="3"/>
      <c r="F205" s="4"/>
      <c r="G205" s="4"/>
      <c r="H205" s="5"/>
    </row>
    <row r="206" spans="1:8" x14ac:dyDescent="0.25">
      <c r="A206" s="3"/>
      <c r="B206" s="5"/>
      <c r="C206" s="3"/>
      <c r="D206" s="4"/>
      <c r="E206" s="3"/>
      <c r="F206" s="4"/>
      <c r="G206" s="4"/>
      <c r="H206" s="5"/>
    </row>
    <row r="207" spans="1:8" x14ac:dyDescent="0.25">
      <c r="A207" s="5"/>
      <c r="B207" s="5"/>
      <c r="C207" s="5"/>
      <c r="D207" s="4"/>
      <c r="E207" s="3"/>
      <c r="F207" s="4"/>
      <c r="G207" s="4"/>
      <c r="H207" s="5"/>
    </row>
    <row r="208" spans="1:8" x14ac:dyDescent="0.25">
      <c r="A208" s="5"/>
      <c r="B208" s="5"/>
      <c r="C208" s="3"/>
      <c r="D208" s="4"/>
      <c r="E208" s="3"/>
      <c r="F208" s="4"/>
      <c r="G208" s="4"/>
      <c r="H208" s="5"/>
    </row>
    <row r="209" spans="1:8" x14ac:dyDescent="0.25">
      <c r="A209" s="3"/>
      <c r="B209" s="5"/>
      <c r="C209" s="5"/>
      <c r="D209" s="5"/>
      <c r="E209" s="5"/>
      <c r="F209" s="5"/>
      <c r="G209" s="5"/>
      <c r="H209" s="5"/>
    </row>
    <row r="210" spans="1:8" x14ac:dyDescent="0.25">
      <c r="A210" s="3"/>
      <c r="B210" s="2"/>
      <c r="C210" s="5"/>
      <c r="D210" s="5"/>
      <c r="E210" s="5"/>
      <c r="F210" s="5"/>
      <c r="G210" s="5"/>
      <c r="H210" s="5"/>
    </row>
    <row r="211" spans="1:8" x14ac:dyDescent="0.25">
      <c r="A211" s="3"/>
      <c r="B211" s="5"/>
      <c r="C211" s="3"/>
      <c r="D211" s="4"/>
      <c r="E211" s="3"/>
      <c r="F211" s="4"/>
      <c r="G211" s="4"/>
      <c r="H211" s="5"/>
    </row>
    <row r="212" spans="1:8" x14ac:dyDescent="0.25">
      <c r="A212" s="3"/>
      <c r="B212" s="2"/>
      <c r="C212" s="3"/>
      <c r="D212" s="4"/>
      <c r="E212" s="3"/>
      <c r="F212" s="4"/>
      <c r="G212" s="4"/>
      <c r="H212" s="5"/>
    </row>
    <row r="213" spans="1:8" x14ac:dyDescent="0.25">
      <c r="A213" s="3"/>
      <c r="B213" s="2"/>
      <c r="C213" s="3"/>
      <c r="D213" s="4"/>
      <c r="E213" s="3"/>
      <c r="F213" s="4"/>
      <c r="G213" s="4"/>
      <c r="H213" s="5"/>
    </row>
    <row r="214" spans="1:8" x14ac:dyDescent="0.25">
      <c r="A214" s="3"/>
      <c r="B214" s="2"/>
      <c r="C214" s="3"/>
      <c r="D214" s="4"/>
      <c r="E214" s="3"/>
      <c r="F214" s="4"/>
      <c r="G214" s="4"/>
      <c r="H214" s="5"/>
    </row>
    <row r="215" spans="1:8" x14ac:dyDescent="0.25">
      <c r="A215" s="5"/>
      <c r="B215" s="5"/>
      <c r="C215" s="5"/>
      <c r="D215" s="5"/>
      <c r="E215" s="5"/>
      <c r="F215" s="5"/>
      <c r="G215" s="5"/>
      <c r="H215" s="5"/>
    </row>
    <row r="216" spans="1:8" x14ac:dyDescent="0.25">
      <c r="A216" s="5"/>
      <c r="B216" s="5"/>
      <c r="C216" s="5"/>
      <c r="D216" s="5"/>
      <c r="E216" s="5"/>
      <c r="F216" s="5"/>
      <c r="G216" s="5"/>
      <c r="H216" s="5"/>
    </row>
    <row r="217" spans="1:8" x14ac:dyDescent="0.25">
      <c r="A217" s="5"/>
      <c r="B217" s="5"/>
      <c r="C217" s="5"/>
      <c r="D217" s="5"/>
      <c r="E217" s="5"/>
      <c r="F217" s="5"/>
      <c r="G217" s="5"/>
      <c r="H217" s="5"/>
    </row>
    <row r="218" spans="1:8" x14ac:dyDescent="0.25">
      <c r="A218" s="5"/>
      <c r="B218" s="5"/>
      <c r="C218" s="5"/>
      <c r="D218" s="5"/>
      <c r="E218" s="5"/>
      <c r="F218" s="5"/>
      <c r="G218" s="5"/>
      <c r="H218" s="5"/>
    </row>
    <row r="219" spans="1:8" x14ac:dyDescent="0.25">
      <c r="A219" s="5"/>
      <c r="B219" s="5"/>
      <c r="C219" s="5"/>
      <c r="D219" s="5"/>
      <c r="E219" s="5"/>
      <c r="F219" s="5"/>
      <c r="G219" s="5"/>
      <c r="H219" s="5"/>
    </row>
    <row r="220" spans="1:8" x14ac:dyDescent="0.25">
      <c r="A220" s="5"/>
      <c r="B220" s="5"/>
      <c r="C220" s="5"/>
      <c r="D220" s="5"/>
      <c r="E220" s="5"/>
      <c r="F220" s="5"/>
      <c r="G220" s="5"/>
      <c r="H220" s="5"/>
    </row>
    <row r="221" spans="1:8" x14ac:dyDescent="0.25">
      <c r="A221" s="5"/>
      <c r="B221" s="5"/>
      <c r="C221" s="5"/>
      <c r="D221" s="5"/>
      <c r="E221" s="5"/>
      <c r="F221" s="5"/>
      <c r="G221" s="5"/>
      <c r="H221" s="5"/>
    </row>
    <row r="222" spans="1:8" x14ac:dyDescent="0.25">
      <c r="A222" s="5"/>
      <c r="B222" s="5"/>
      <c r="C222" s="5"/>
      <c r="D222" s="5"/>
      <c r="E222" s="5"/>
      <c r="F222" s="5"/>
      <c r="G222" s="5"/>
      <c r="H222" s="5"/>
    </row>
    <row r="223" spans="1:8" x14ac:dyDescent="0.25">
      <c r="A223" s="5"/>
      <c r="B223" s="5"/>
      <c r="C223" s="5"/>
      <c r="D223" s="5"/>
      <c r="E223" s="5"/>
      <c r="F223" s="5"/>
      <c r="G223" s="5"/>
      <c r="H223" s="5"/>
    </row>
    <row r="224" spans="1:8" x14ac:dyDescent="0.25">
      <c r="A224" s="5"/>
      <c r="B224" s="5"/>
      <c r="C224" s="5"/>
      <c r="D224" s="5"/>
      <c r="E224" s="5"/>
      <c r="F224" s="5"/>
      <c r="G224" s="5"/>
      <c r="H224" s="5"/>
    </row>
    <row r="225" spans="1:8" x14ac:dyDescent="0.25">
      <c r="A225" s="5"/>
      <c r="B225" s="5"/>
      <c r="C225" s="5"/>
      <c r="D225" s="5"/>
      <c r="E225" s="5"/>
      <c r="F225" s="5"/>
      <c r="G225" s="5"/>
      <c r="H225" s="5"/>
    </row>
    <row r="226" spans="1:8" x14ac:dyDescent="0.25">
      <c r="A226" s="5"/>
      <c r="B226" s="5"/>
      <c r="C226" s="5"/>
      <c r="D226" s="5"/>
      <c r="E226" s="5"/>
      <c r="F226" s="5"/>
      <c r="G226" s="5"/>
      <c r="H226" s="5"/>
    </row>
    <row r="227" spans="1:8" x14ac:dyDescent="0.25">
      <c r="A227" s="5"/>
      <c r="B227" s="5"/>
      <c r="C227" s="5"/>
      <c r="D227" s="5"/>
      <c r="E227" s="5"/>
      <c r="F227" s="5"/>
      <c r="G227" s="5"/>
      <c r="H227" s="5"/>
    </row>
    <row r="228" spans="1:8" x14ac:dyDescent="0.25">
      <c r="A228" s="5"/>
      <c r="B228" s="5"/>
      <c r="C228" s="5"/>
      <c r="D228" s="5"/>
      <c r="E228" s="5"/>
      <c r="F228" s="5"/>
      <c r="G228" s="5"/>
      <c r="H228" s="5"/>
    </row>
    <row r="229" spans="1:8" x14ac:dyDescent="0.25">
      <c r="A229" s="5"/>
      <c r="B229" s="5"/>
      <c r="C229" s="5"/>
      <c r="D229" s="5"/>
      <c r="E229" s="5"/>
      <c r="F229" s="5"/>
      <c r="G229" s="5"/>
      <c r="H229" s="5"/>
    </row>
    <row r="230" spans="1:8" x14ac:dyDescent="0.25">
      <c r="A230" s="5"/>
      <c r="B230" s="5"/>
      <c r="C230" s="5"/>
      <c r="D230" s="5"/>
      <c r="E230" s="5"/>
      <c r="F230" s="5"/>
      <c r="G230" s="5"/>
      <c r="H230" s="5"/>
    </row>
    <row r="231" spans="1:8" x14ac:dyDescent="0.25">
      <c r="A231" s="5"/>
      <c r="B231" s="5"/>
      <c r="C231" s="5"/>
      <c r="D231" s="5"/>
      <c r="E231" s="5"/>
      <c r="F231" s="5"/>
      <c r="G231" s="5"/>
      <c r="H231" s="5"/>
    </row>
    <row r="232" spans="1:8" x14ac:dyDescent="0.25">
      <c r="A232" s="5"/>
      <c r="B232" s="5"/>
      <c r="C232" s="5"/>
      <c r="D232" s="5"/>
      <c r="E232" s="5"/>
      <c r="F232" s="5"/>
      <c r="G232" s="5"/>
      <c r="H232" s="5"/>
    </row>
    <row r="233" spans="1:8" x14ac:dyDescent="0.25">
      <c r="A233" s="5"/>
      <c r="B233" s="5"/>
      <c r="C233" s="5"/>
      <c r="D233" s="5"/>
      <c r="E233" s="5"/>
      <c r="F233" s="5"/>
      <c r="G233" s="5"/>
      <c r="H233" s="5"/>
    </row>
    <row r="234" spans="1:8" x14ac:dyDescent="0.25">
      <c r="A234" s="5"/>
      <c r="B234" s="5"/>
      <c r="C234" s="5"/>
      <c r="D234" s="5"/>
      <c r="E234" s="5"/>
      <c r="F234" s="5"/>
      <c r="G234" s="5"/>
      <c r="H234" s="5"/>
    </row>
    <row r="235" spans="1:8" x14ac:dyDescent="0.25">
      <c r="A235" s="5"/>
      <c r="B235" s="5"/>
      <c r="C235" s="5"/>
      <c r="D235" s="5"/>
      <c r="E235" s="5"/>
      <c r="F235" s="5"/>
      <c r="G235" s="5"/>
      <c r="H235" s="5"/>
    </row>
    <row r="236" spans="1:8" x14ac:dyDescent="0.25">
      <c r="A236" s="5"/>
      <c r="B236" s="5"/>
      <c r="C236" s="5"/>
      <c r="D236" s="5"/>
      <c r="E236" s="5"/>
      <c r="F236" s="5"/>
      <c r="G236" s="5"/>
      <c r="H236" s="5"/>
    </row>
    <row r="237" spans="1:8" x14ac:dyDescent="0.25">
      <c r="A237" s="5"/>
      <c r="B237" s="5"/>
      <c r="C237" s="5"/>
      <c r="D237" s="5"/>
      <c r="E237" s="5"/>
      <c r="F237" s="5"/>
      <c r="G237" s="5"/>
      <c r="H237" s="5"/>
    </row>
    <row r="238" spans="1:8" x14ac:dyDescent="0.25">
      <c r="A238" s="5"/>
      <c r="B238" s="5"/>
      <c r="C238" s="5"/>
      <c r="D238" s="5"/>
      <c r="E238" s="5"/>
      <c r="F238" s="5"/>
      <c r="G238" s="5"/>
      <c r="H238" s="5"/>
    </row>
    <row r="239" spans="1:8" x14ac:dyDescent="0.25">
      <c r="A239" s="5"/>
      <c r="B239" s="5"/>
      <c r="C239" s="5"/>
      <c r="D239" s="5"/>
      <c r="E239" s="5"/>
      <c r="F239" s="5"/>
      <c r="G239" s="5"/>
      <c r="H239" s="5"/>
    </row>
  </sheetData>
  <mergeCells count="29">
    <mergeCell ref="R11:R13"/>
    <mergeCell ref="Q11:Q13"/>
    <mergeCell ref="A1:F1"/>
    <mergeCell ref="A2:F2"/>
    <mergeCell ref="A3:F3"/>
    <mergeCell ref="A8:F8"/>
    <mergeCell ref="B10:F10"/>
    <mergeCell ref="B12:E12"/>
    <mergeCell ref="B13:F13"/>
    <mergeCell ref="P11:P13"/>
    <mergeCell ref="O11:O13"/>
    <mergeCell ref="B54:E54"/>
    <mergeCell ref="B55:E55"/>
    <mergeCell ref="B56:E56"/>
    <mergeCell ref="B52:E52"/>
    <mergeCell ref="B197:F197"/>
    <mergeCell ref="B156:F156"/>
    <mergeCell ref="B178:F178"/>
    <mergeCell ref="B123:F123"/>
    <mergeCell ref="A59:F59"/>
    <mergeCell ref="A60:F60"/>
    <mergeCell ref="A61:F61"/>
    <mergeCell ref="B44:F44"/>
    <mergeCell ref="B50:F50"/>
    <mergeCell ref="B49:E49"/>
    <mergeCell ref="B43:E43"/>
    <mergeCell ref="N11:N13"/>
    <mergeCell ref="H12:H13"/>
    <mergeCell ref="I12:I13"/>
  </mergeCells>
  <conditionalFormatting sqref="E5:G5 E9:G9">
    <cfRule type="cellIs" dxfId="0" priority="1" stopIfTrue="1" operator="equal">
      <formula>0</formula>
    </cfRule>
  </conditionalFormatting>
  <pageMargins left="0.59055118110236227" right="0.23622047244094491" top="0.11811023622047245" bottom="0.74803149606299213" header="0.31496062992125984" footer="0.31496062992125984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/>
  </sheetViews>
  <sheetFormatPr defaultRowHeight="15" x14ac:dyDescent="0.25"/>
  <cols>
    <col min="1" max="1" width="13.5703125" customWidth="1"/>
    <col min="2" max="2" width="12.8554687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B19" sqref="B19"/>
    </sheetView>
  </sheetViews>
  <sheetFormatPr defaultRowHeight="15" x14ac:dyDescent="0.25"/>
  <cols>
    <col min="2" max="2" width="31.28515625" customWidth="1"/>
    <col min="3" max="3" width="10" bestFit="1" customWidth="1"/>
    <col min="5" max="5" width="10.5703125" bestFit="1" customWidth="1"/>
    <col min="7" max="7" width="10" bestFit="1" customWidth="1"/>
    <col min="9" max="9" width="11" bestFit="1" customWidth="1"/>
    <col min="11" max="11" width="11" bestFit="1" customWidth="1"/>
    <col min="13" max="13" width="10" bestFit="1" customWidth="1"/>
    <col min="15" max="15" width="11.5703125" bestFit="1" customWidth="1"/>
  </cols>
  <sheetData>
    <row r="1" spans="1:16" x14ac:dyDescent="0.25">
      <c r="A1" t="s">
        <v>46</v>
      </c>
    </row>
    <row r="2" spans="1:16" x14ac:dyDescent="0.25">
      <c r="A2" t="s">
        <v>47</v>
      </c>
    </row>
    <row r="3" spans="1:16" ht="15.75" thickBot="1" x14ac:dyDescent="0.3">
      <c r="A3" t="s">
        <v>48</v>
      </c>
    </row>
    <row r="4" spans="1:16" x14ac:dyDescent="0.25">
      <c r="A4" s="52" t="s">
        <v>0</v>
      </c>
      <c r="B4" s="57" t="s">
        <v>15</v>
      </c>
      <c r="C4" s="54" t="s">
        <v>19</v>
      </c>
      <c r="D4" s="37">
        <v>1</v>
      </c>
      <c r="E4" s="36" t="s">
        <v>20</v>
      </c>
      <c r="F4" s="37"/>
      <c r="G4" s="36" t="s">
        <v>21</v>
      </c>
      <c r="H4" s="37"/>
      <c r="I4" s="36" t="s">
        <v>22</v>
      </c>
      <c r="J4" s="37"/>
      <c r="K4" s="36" t="s">
        <v>23</v>
      </c>
      <c r="L4" s="37"/>
      <c r="M4" s="36" t="s">
        <v>24</v>
      </c>
      <c r="N4" s="38"/>
      <c r="O4" s="39" t="s">
        <v>18</v>
      </c>
      <c r="P4" s="40" t="s">
        <v>18</v>
      </c>
    </row>
    <row r="5" spans="1:16" x14ac:dyDescent="0.25">
      <c r="A5" s="53"/>
      <c r="B5" s="33" t="s">
        <v>16</v>
      </c>
      <c r="C5" s="55" t="s">
        <v>39</v>
      </c>
      <c r="D5" s="31" t="s">
        <v>17</v>
      </c>
      <c r="E5" s="31" t="s">
        <v>39</v>
      </c>
      <c r="F5" s="31" t="s">
        <v>17</v>
      </c>
      <c r="G5" s="31" t="s">
        <v>39</v>
      </c>
      <c r="H5" s="31" t="s">
        <v>17</v>
      </c>
      <c r="I5" s="31" t="s">
        <v>39</v>
      </c>
      <c r="J5" s="31" t="s">
        <v>17</v>
      </c>
      <c r="K5" s="31" t="s">
        <v>39</v>
      </c>
      <c r="L5" s="31" t="s">
        <v>17</v>
      </c>
      <c r="M5" s="31" t="s">
        <v>39</v>
      </c>
      <c r="N5" s="31" t="s">
        <v>17</v>
      </c>
      <c r="O5" s="31" t="s">
        <v>39</v>
      </c>
      <c r="P5" s="41" t="s">
        <v>17</v>
      </c>
    </row>
    <row r="6" spans="1:16" x14ac:dyDescent="0.25">
      <c r="A6" s="28">
        <v>1</v>
      </c>
      <c r="B6" s="56" t="s">
        <v>25</v>
      </c>
      <c r="C6" s="70" t="e">
        <f>O6</f>
        <v>#REF!</v>
      </c>
      <c r="D6" s="30">
        <v>100</v>
      </c>
      <c r="E6" s="29"/>
      <c r="F6" s="30"/>
      <c r="G6" s="29"/>
      <c r="H6" s="30"/>
      <c r="I6" s="29"/>
      <c r="J6" s="30"/>
      <c r="K6" s="29"/>
      <c r="L6" s="30"/>
      <c r="M6" s="29"/>
      <c r="N6" s="30"/>
      <c r="O6" s="67" t="e">
        <f>O20*P6/100</f>
        <v>#REF!</v>
      </c>
      <c r="P6" s="42">
        <v>2.97</v>
      </c>
    </row>
    <row r="7" spans="1:16" x14ac:dyDescent="0.25">
      <c r="A7" s="28">
        <v>2</v>
      </c>
      <c r="B7" s="30" t="s">
        <v>26</v>
      </c>
      <c r="C7" s="70" t="e">
        <f>O7</f>
        <v>#REF!</v>
      </c>
      <c r="D7" s="30">
        <v>100</v>
      </c>
      <c r="E7" s="29"/>
      <c r="F7" s="30"/>
      <c r="G7" s="29"/>
      <c r="H7" s="30"/>
      <c r="I7" s="29"/>
      <c r="J7" s="30"/>
      <c r="K7" s="29"/>
      <c r="L7" s="30"/>
      <c r="M7" s="29"/>
      <c r="N7" s="30"/>
      <c r="O7" s="67" t="e">
        <f>O20*P7/100</f>
        <v>#REF!</v>
      </c>
      <c r="P7" s="42">
        <v>2.35</v>
      </c>
    </row>
    <row r="8" spans="1:16" x14ac:dyDescent="0.25">
      <c r="A8" s="28">
        <v>3</v>
      </c>
      <c r="B8" s="32" t="s">
        <v>27</v>
      </c>
      <c r="C8" s="70" t="e">
        <f>O8</f>
        <v>#REF!</v>
      </c>
      <c r="D8" s="30">
        <v>100</v>
      </c>
      <c r="E8" s="29"/>
      <c r="F8" s="30"/>
      <c r="G8" s="29"/>
      <c r="H8" s="30"/>
      <c r="I8" s="29"/>
      <c r="J8" s="30"/>
      <c r="K8" s="29"/>
      <c r="L8" s="30"/>
      <c r="M8" s="29"/>
      <c r="N8" s="30"/>
      <c r="O8" s="67" t="e">
        <f>O20*P8/100</f>
        <v>#REF!</v>
      </c>
      <c r="P8" s="42">
        <v>7.74</v>
      </c>
    </row>
    <row r="9" spans="1:16" x14ac:dyDescent="0.25">
      <c r="A9" s="28">
        <v>4</v>
      </c>
      <c r="B9" s="30" t="s">
        <v>28</v>
      </c>
      <c r="C9" s="27"/>
      <c r="D9" s="27"/>
      <c r="E9" s="71" t="e">
        <f>O9</f>
        <v>#REF!</v>
      </c>
      <c r="F9" s="27">
        <v>100</v>
      </c>
      <c r="G9" s="27"/>
      <c r="H9" s="27"/>
      <c r="I9" s="27"/>
      <c r="J9" s="27"/>
      <c r="K9" s="27"/>
      <c r="L9" s="27"/>
      <c r="M9" s="27"/>
      <c r="N9" s="27"/>
      <c r="O9" s="67" t="e">
        <f>O20*P9/100</f>
        <v>#REF!</v>
      </c>
      <c r="P9" s="42">
        <v>13.08</v>
      </c>
    </row>
    <row r="10" spans="1:16" x14ac:dyDescent="0.25">
      <c r="A10" s="28">
        <v>5</v>
      </c>
      <c r="B10" s="32" t="s">
        <v>29</v>
      </c>
      <c r="C10" s="29"/>
      <c r="D10" s="30"/>
      <c r="E10" s="70" t="e">
        <f>O10/2</f>
        <v>#REF!</v>
      </c>
      <c r="F10" s="30">
        <v>50</v>
      </c>
      <c r="G10" s="70" t="e">
        <f>E10</f>
        <v>#REF!</v>
      </c>
      <c r="H10" s="30">
        <v>50</v>
      </c>
      <c r="I10" s="29"/>
      <c r="J10" s="30"/>
      <c r="K10" s="29"/>
      <c r="L10" s="30"/>
      <c r="M10" s="29"/>
      <c r="N10" s="30"/>
      <c r="O10" s="67" t="e">
        <f>O20*P10/100</f>
        <v>#REF!</v>
      </c>
      <c r="P10" s="42">
        <v>9.44</v>
      </c>
    </row>
    <row r="11" spans="1:16" x14ac:dyDescent="0.25">
      <c r="A11" s="28">
        <v>6</v>
      </c>
      <c r="B11" s="30" t="s">
        <v>30</v>
      </c>
      <c r="C11" s="29"/>
      <c r="D11" s="30"/>
      <c r="E11" s="29"/>
      <c r="F11" s="30"/>
      <c r="G11" s="70" t="e">
        <f>O11</f>
        <v>#REF!</v>
      </c>
      <c r="H11" s="30">
        <v>100</v>
      </c>
      <c r="I11" s="29"/>
      <c r="J11" s="30"/>
      <c r="K11" s="29"/>
      <c r="L11" s="30"/>
      <c r="M11" s="29"/>
      <c r="N11" s="30"/>
      <c r="O11" s="67" t="e">
        <f>O20*P11/100</f>
        <v>#REF!</v>
      </c>
      <c r="P11" s="42">
        <v>11.28</v>
      </c>
    </row>
    <row r="12" spans="1:16" x14ac:dyDescent="0.25">
      <c r="A12" s="28">
        <v>7</v>
      </c>
      <c r="B12" s="30" t="s">
        <v>31</v>
      </c>
      <c r="C12" s="29"/>
      <c r="D12" s="30"/>
      <c r="E12" s="29"/>
      <c r="F12" s="30"/>
      <c r="G12" s="70" t="e">
        <f>O12*70/100</f>
        <v>#REF!</v>
      </c>
      <c r="H12" s="30">
        <v>70</v>
      </c>
      <c r="I12" s="70" t="e">
        <f>O12*30/100</f>
        <v>#REF!</v>
      </c>
      <c r="J12" s="30">
        <v>30</v>
      </c>
      <c r="K12" s="29"/>
      <c r="L12" s="30"/>
      <c r="M12" s="29"/>
      <c r="N12" s="30"/>
      <c r="O12" s="67" t="e">
        <f>O20*P12/100</f>
        <v>#REF!</v>
      </c>
      <c r="P12" s="42">
        <v>7.51</v>
      </c>
    </row>
    <row r="13" spans="1:16" x14ac:dyDescent="0.25">
      <c r="A13" s="28">
        <v>8</v>
      </c>
      <c r="B13" s="30" t="s">
        <v>32</v>
      </c>
      <c r="C13" s="29"/>
      <c r="D13" s="30"/>
      <c r="E13" s="29"/>
      <c r="F13" s="30"/>
      <c r="G13" s="29"/>
      <c r="H13" s="30"/>
      <c r="I13" s="70" t="e">
        <f>O13</f>
        <v>#REF!</v>
      </c>
      <c r="J13" s="30">
        <v>100</v>
      </c>
      <c r="K13" s="29"/>
      <c r="L13" s="30"/>
      <c r="M13" s="29"/>
      <c r="N13" s="30"/>
      <c r="O13" s="67" t="e">
        <f>O20*P13/100</f>
        <v>#REF!</v>
      </c>
      <c r="P13" s="42">
        <v>13</v>
      </c>
    </row>
    <row r="14" spans="1:16" x14ac:dyDescent="0.25">
      <c r="A14" s="28">
        <v>9</v>
      </c>
      <c r="B14" s="30" t="s">
        <v>33</v>
      </c>
      <c r="C14" s="29"/>
      <c r="D14" s="30"/>
      <c r="E14" s="29"/>
      <c r="F14" s="30"/>
      <c r="G14" s="29"/>
      <c r="H14" s="30"/>
      <c r="I14" s="70" t="e">
        <f>O14*J14/100</f>
        <v>#REF!</v>
      </c>
      <c r="J14" s="30">
        <v>15</v>
      </c>
      <c r="K14" s="70" t="e">
        <f>O14*85/100</f>
        <v>#REF!</v>
      </c>
      <c r="L14" s="30">
        <v>85</v>
      </c>
      <c r="M14" s="29"/>
      <c r="N14" s="30"/>
      <c r="O14" s="67" t="e">
        <f>O20*P14/100</f>
        <v>#REF!</v>
      </c>
      <c r="P14" s="42">
        <v>17.579999999999998</v>
      </c>
    </row>
    <row r="15" spans="1:16" x14ac:dyDescent="0.25">
      <c r="A15" s="28">
        <v>10</v>
      </c>
      <c r="B15" s="30" t="s">
        <v>34</v>
      </c>
      <c r="C15" s="27"/>
      <c r="D15" s="27"/>
      <c r="E15" s="27"/>
      <c r="F15" s="27"/>
      <c r="G15" s="27"/>
      <c r="H15" s="27"/>
      <c r="I15" s="27"/>
      <c r="J15" s="27"/>
      <c r="K15" s="71" t="e">
        <f>O15*15/100</f>
        <v>#REF!</v>
      </c>
      <c r="L15" s="27">
        <v>15</v>
      </c>
      <c r="M15" s="71" t="e">
        <f>O15*85/100</f>
        <v>#REF!</v>
      </c>
      <c r="N15" s="27">
        <v>85</v>
      </c>
      <c r="O15" s="67" t="e">
        <f>O20*P15/100</f>
        <v>#REF!</v>
      </c>
      <c r="P15" s="42">
        <v>2.88</v>
      </c>
    </row>
    <row r="16" spans="1:16" x14ac:dyDescent="0.25">
      <c r="A16" s="28">
        <v>11</v>
      </c>
      <c r="B16" s="30" t="s">
        <v>35</v>
      </c>
      <c r="C16" s="29"/>
      <c r="D16" s="30"/>
      <c r="E16" s="29"/>
      <c r="F16" s="30"/>
      <c r="G16" s="29"/>
      <c r="H16" s="30"/>
      <c r="I16" s="29"/>
      <c r="J16" s="30"/>
      <c r="K16" s="29"/>
      <c r="L16" s="30"/>
      <c r="M16" s="70" t="e">
        <f>O16</f>
        <v>#REF!</v>
      </c>
      <c r="N16" s="30">
        <v>100</v>
      </c>
      <c r="O16" s="67" t="e">
        <f>O20*P16/100</f>
        <v>#REF!</v>
      </c>
      <c r="P16" s="42">
        <v>0.82</v>
      </c>
    </row>
    <row r="17" spans="1:16" x14ac:dyDescent="0.25">
      <c r="A17" s="28">
        <v>12</v>
      </c>
      <c r="B17" s="30" t="s">
        <v>36</v>
      </c>
      <c r="C17" s="29"/>
      <c r="D17" s="30"/>
      <c r="E17" s="29"/>
      <c r="F17" s="30"/>
      <c r="G17" s="29"/>
      <c r="H17" s="30"/>
      <c r="I17" s="29"/>
      <c r="J17" s="30"/>
      <c r="K17" s="29"/>
      <c r="L17" s="30"/>
      <c r="M17" s="70" t="e">
        <f>O17</f>
        <v>#REF!</v>
      </c>
      <c r="N17" s="30">
        <v>100</v>
      </c>
      <c r="O17" s="67" t="e">
        <f>O20*P17/100</f>
        <v>#REF!</v>
      </c>
      <c r="P17" s="42">
        <v>4.18</v>
      </c>
    </row>
    <row r="18" spans="1:16" x14ac:dyDescent="0.25">
      <c r="A18" s="28">
        <v>13</v>
      </c>
      <c r="B18" s="30" t="s">
        <v>37</v>
      </c>
      <c r="C18" s="29"/>
      <c r="D18" s="30"/>
      <c r="E18" s="29"/>
      <c r="F18" s="30"/>
      <c r="G18" s="29"/>
      <c r="H18" s="30"/>
      <c r="I18" s="29"/>
      <c r="J18" s="30"/>
      <c r="K18" s="29"/>
      <c r="L18" s="30"/>
      <c r="M18" s="70" t="e">
        <f>O18</f>
        <v>#REF!</v>
      </c>
      <c r="N18" s="30">
        <v>100</v>
      </c>
      <c r="O18" s="67" t="e">
        <f>O20*P18/100</f>
        <v>#REF!</v>
      </c>
      <c r="P18" s="42">
        <v>5.17</v>
      </c>
    </row>
    <row r="19" spans="1:16" x14ac:dyDescent="0.25">
      <c r="A19" s="28">
        <v>14</v>
      </c>
      <c r="B19" s="30" t="s">
        <v>38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71" t="e">
        <f>O19</f>
        <v>#REF!</v>
      </c>
      <c r="N19" s="27">
        <v>100</v>
      </c>
      <c r="O19" s="67" t="e">
        <f>O20*P19/100</f>
        <v>#REF!</v>
      </c>
      <c r="P19" s="42">
        <v>2</v>
      </c>
    </row>
    <row r="20" spans="1:16" x14ac:dyDescent="0.25">
      <c r="A20" s="43"/>
      <c r="B20" s="35" t="s">
        <v>40</v>
      </c>
      <c r="C20" s="69" t="e">
        <f>SUM(C6:C19)</f>
        <v>#REF!</v>
      </c>
      <c r="D20" s="35" t="e">
        <f>C20/O20*100</f>
        <v>#REF!</v>
      </c>
      <c r="E20" s="69" t="e">
        <f>E9+E10</f>
        <v>#REF!</v>
      </c>
      <c r="F20" s="35" t="e">
        <f>E20/O20*100</f>
        <v>#REF!</v>
      </c>
      <c r="G20" s="69" t="e">
        <f>SUM(G10:G19)</f>
        <v>#REF!</v>
      </c>
      <c r="H20" s="35" t="e">
        <f>G20/O20*100</f>
        <v>#REF!</v>
      </c>
      <c r="I20" s="69" t="e">
        <f>SUM(I12:I19)</f>
        <v>#REF!</v>
      </c>
      <c r="J20" s="35" t="e">
        <f>I20/O20*100</f>
        <v>#REF!</v>
      </c>
      <c r="K20" s="69" t="e">
        <f>SUM(K14:K19)</f>
        <v>#REF!</v>
      </c>
      <c r="L20" s="35" t="e">
        <f>K20/O20*100</f>
        <v>#REF!</v>
      </c>
      <c r="M20" s="69" t="e">
        <f>SUM(M15:M19)</f>
        <v>#REF!</v>
      </c>
      <c r="N20" s="35" t="e">
        <f>M20/O20*100</f>
        <v>#REF!</v>
      </c>
      <c r="O20" s="67" t="e">
        <f>Plan1!#REF!</f>
        <v>#REF!</v>
      </c>
      <c r="P20" s="44">
        <f>SUM(P6:P19)</f>
        <v>99.999999999999986</v>
      </c>
    </row>
    <row r="21" spans="1:16" ht="15.75" thickBot="1" x14ac:dyDescent="0.3">
      <c r="A21" s="58"/>
      <c r="B21" s="59" t="s">
        <v>41</v>
      </c>
      <c r="C21" s="60"/>
      <c r="D21" s="59" t="e">
        <f>D20</f>
        <v>#REF!</v>
      </c>
      <c r="E21" s="60" t="e">
        <f>C20+E20</f>
        <v>#REF!</v>
      </c>
      <c r="F21" s="59" t="e">
        <f>D20+F20</f>
        <v>#REF!</v>
      </c>
      <c r="G21" s="60" t="e">
        <f>C20+E20+G20</f>
        <v>#REF!</v>
      </c>
      <c r="H21" s="59" t="e">
        <f>D20+F20+H20</f>
        <v>#REF!</v>
      </c>
      <c r="I21" s="72" t="e">
        <f>C20+E20+G20+I20</f>
        <v>#REF!</v>
      </c>
      <c r="J21" s="59" t="e">
        <f>D20+F20+H20+J20</f>
        <v>#REF!</v>
      </c>
      <c r="K21" s="72" t="e">
        <f>I21+K20</f>
        <v>#REF!</v>
      </c>
      <c r="L21" s="59" t="e">
        <f>J21+L20</f>
        <v>#REF!</v>
      </c>
      <c r="M21" s="60" t="e">
        <f>K21+M20</f>
        <v>#REF!</v>
      </c>
      <c r="N21" s="59">
        <v>100</v>
      </c>
      <c r="O21" s="68"/>
      <c r="P21" s="61"/>
    </row>
    <row r="22" spans="1:16" x14ac:dyDescent="0.25">
      <c r="A22" s="62"/>
      <c r="B22" s="63"/>
      <c r="C22" s="64" t="s">
        <v>42</v>
      </c>
      <c r="D22" s="65"/>
      <c r="E22" s="64"/>
      <c r="F22" s="65"/>
      <c r="G22" s="64"/>
      <c r="H22" s="65"/>
      <c r="I22" s="64"/>
      <c r="J22" s="65"/>
      <c r="K22" s="63"/>
      <c r="L22" s="63"/>
      <c r="M22" s="63"/>
      <c r="N22" s="63"/>
      <c r="O22" s="63"/>
      <c r="P22" s="66"/>
    </row>
    <row r="23" spans="1:16" x14ac:dyDescent="0.25">
      <c r="A23" s="45"/>
      <c r="B23" s="18" t="s">
        <v>45</v>
      </c>
      <c r="C23" s="34"/>
      <c r="D23" s="18"/>
      <c r="E23" s="19"/>
      <c r="F23" s="19" t="s">
        <v>14</v>
      </c>
      <c r="G23" s="19"/>
      <c r="H23" s="18"/>
      <c r="I23" s="19"/>
      <c r="J23" s="18"/>
      <c r="K23" s="19"/>
      <c r="L23" s="18" t="s">
        <v>44</v>
      </c>
      <c r="M23" s="19"/>
      <c r="N23" s="18"/>
      <c r="O23" s="34"/>
      <c r="P23" s="46"/>
    </row>
    <row r="24" spans="1:16" ht="15.75" thickBot="1" x14ac:dyDescent="0.3">
      <c r="A24" s="47"/>
      <c r="B24" s="48"/>
      <c r="C24" s="49"/>
      <c r="D24" s="48"/>
      <c r="E24" s="49"/>
      <c r="F24" s="48"/>
      <c r="G24" s="49"/>
      <c r="H24" s="48"/>
      <c r="I24" s="49"/>
      <c r="J24" s="48"/>
      <c r="K24" s="49"/>
      <c r="L24" s="48"/>
      <c r="M24" s="49" t="s">
        <v>43</v>
      </c>
      <c r="N24" s="48"/>
      <c r="O24" s="50"/>
      <c r="P24" s="51"/>
    </row>
    <row r="25" spans="1:16" x14ac:dyDescent="0.25">
      <c r="A25" s="21"/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</row>
    <row r="26" spans="1:16" x14ac:dyDescent="0.25">
      <c r="A26" s="21"/>
      <c r="B26" s="18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6" x14ac:dyDescent="0.25">
      <c r="A27" s="74"/>
      <c r="B27" s="18"/>
      <c r="C27" s="19"/>
      <c r="D27" s="18"/>
      <c r="E27" s="19"/>
      <c r="F27" s="18"/>
      <c r="G27" s="19"/>
      <c r="H27" s="18"/>
      <c r="I27" s="19"/>
      <c r="J27" s="74"/>
      <c r="K27" s="19"/>
      <c r="L27" s="18"/>
      <c r="M27" s="19"/>
      <c r="N27" s="18"/>
    </row>
    <row r="28" spans="1:16" x14ac:dyDescent="0.25">
      <c r="A28" s="74"/>
      <c r="B28" s="18"/>
      <c r="C28" s="19"/>
      <c r="D28" s="18"/>
      <c r="E28" s="19"/>
      <c r="F28" s="18"/>
      <c r="G28" s="19"/>
      <c r="H28" s="18"/>
      <c r="I28" s="19"/>
      <c r="J28" s="74"/>
      <c r="K28" s="19"/>
      <c r="L28" s="18"/>
      <c r="M28" s="19"/>
      <c r="N28" s="18"/>
    </row>
    <row r="29" spans="1:16" x14ac:dyDescent="0.25">
      <c r="A29" s="74"/>
      <c r="B29" s="18"/>
      <c r="C29" s="19"/>
      <c r="D29" s="18"/>
      <c r="E29" s="19"/>
      <c r="F29" s="18"/>
      <c r="G29" s="19"/>
      <c r="H29" s="18"/>
      <c r="I29" s="19"/>
      <c r="J29" s="74"/>
      <c r="K29" s="19"/>
      <c r="L29" s="18"/>
      <c r="M29" s="19"/>
      <c r="N29" s="18"/>
    </row>
    <row r="30" spans="1:16" x14ac:dyDescent="0.25">
      <c r="A30" s="74"/>
      <c r="B30" s="18"/>
      <c r="C30" s="19"/>
      <c r="D30" s="18"/>
      <c r="E30" s="19"/>
      <c r="F30" s="18"/>
      <c r="G30" s="19"/>
      <c r="H30" s="18"/>
      <c r="I30" s="19"/>
      <c r="J30" s="74"/>
      <c r="K30" s="19"/>
      <c r="L30" s="18"/>
      <c r="M30" s="19"/>
      <c r="N30" s="18"/>
    </row>
    <row r="31" spans="1:16" x14ac:dyDescent="0.25">
      <c r="A31" s="74"/>
      <c r="B31" s="18"/>
      <c r="C31" s="19"/>
      <c r="D31" s="18"/>
      <c r="E31" s="19"/>
      <c r="F31" s="18"/>
      <c r="G31" s="19"/>
      <c r="H31" s="18"/>
      <c r="I31" s="19"/>
      <c r="J31" s="74"/>
      <c r="K31" s="19"/>
      <c r="L31" s="18"/>
      <c r="M31" s="19"/>
      <c r="N31" s="18"/>
    </row>
    <row r="32" spans="1:16" x14ac:dyDescent="0.25">
      <c r="A32" s="74"/>
      <c r="B32" s="18"/>
      <c r="C32" s="19"/>
      <c r="D32" s="18"/>
      <c r="E32" s="19"/>
      <c r="F32" s="18"/>
      <c r="G32" s="19"/>
      <c r="H32" s="18"/>
      <c r="I32" s="19"/>
      <c r="J32" s="74"/>
      <c r="K32" s="19"/>
      <c r="L32" s="18"/>
      <c r="M32" s="19"/>
      <c r="N32" s="18"/>
    </row>
    <row r="33" spans="1:14" x14ac:dyDescent="0.25">
      <c r="A33" s="74"/>
      <c r="B33" s="18"/>
      <c r="C33" s="19"/>
      <c r="D33" s="18"/>
      <c r="E33" s="19"/>
      <c r="F33" s="18"/>
      <c r="G33" s="19"/>
      <c r="H33" s="18"/>
      <c r="I33" s="19"/>
      <c r="J33" s="74"/>
      <c r="K33" s="19"/>
      <c r="L33" s="18"/>
      <c r="M33" s="19"/>
      <c r="N33" s="18"/>
    </row>
    <row r="34" spans="1:14" x14ac:dyDescent="0.25">
      <c r="A34" s="74"/>
      <c r="B34" s="18"/>
      <c r="C34" s="20"/>
      <c r="D34" s="20"/>
      <c r="E34" s="20"/>
      <c r="F34" s="20"/>
      <c r="G34" s="20"/>
      <c r="H34" s="20"/>
      <c r="I34" s="20"/>
      <c r="J34" s="74"/>
      <c r="K34" s="20"/>
      <c r="L34" s="20"/>
      <c r="M34" s="20"/>
      <c r="N34" s="20"/>
    </row>
    <row r="35" spans="1:14" x14ac:dyDescent="0.25">
      <c r="A35" s="74"/>
      <c r="B35" s="18"/>
      <c r="C35" s="19"/>
      <c r="D35" s="18"/>
      <c r="E35" s="19"/>
      <c r="F35" s="18"/>
      <c r="G35" s="19"/>
      <c r="H35" s="18"/>
      <c r="I35" s="19"/>
      <c r="J35" s="74"/>
      <c r="K35" s="19"/>
      <c r="L35" s="18"/>
      <c r="M35" s="19"/>
      <c r="N35" s="18"/>
    </row>
    <row r="36" spans="1:14" x14ac:dyDescent="0.25">
      <c r="A36" s="74"/>
      <c r="B36" s="18"/>
      <c r="C36" s="19"/>
      <c r="D36" s="18"/>
      <c r="E36" s="19"/>
      <c r="F36" s="18"/>
      <c r="G36" s="19"/>
      <c r="H36" s="18"/>
      <c r="I36" s="19"/>
      <c r="J36" s="74"/>
      <c r="K36" s="19"/>
      <c r="L36" s="18"/>
      <c r="M36" s="19"/>
      <c r="N36" s="18"/>
    </row>
    <row r="37" spans="1:14" x14ac:dyDescent="0.25">
      <c r="A37" s="74"/>
      <c r="B37" s="18"/>
      <c r="C37" s="19"/>
      <c r="D37" s="18"/>
      <c r="E37" s="19"/>
      <c r="F37" s="18"/>
      <c r="G37" s="19"/>
      <c r="H37" s="18"/>
      <c r="I37" s="19"/>
      <c r="J37" s="74"/>
      <c r="K37" s="19"/>
      <c r="L37" s="18"/>
      <c r="M37" s="19"/>
      <c r="N37" s="18"/>
    </row>
    <row r="38" spans="1:14" x14ac:dyDescent="0.25">
      <c r="A38" s="74"/>
      <c r="B38" s="18"/>
      <c r="C38" s="19"/>
      <c r="D38" s="18"/>
      <c r="E38" s="19"/>
      <c r="F38" s="18"/>
      <c r="G38" s="19"/>
      <c r="H38" s="18"/>
      <c r="I38" s="19"/>
      <c r="J38" s="74"/>
      <c r="K38" s="19"/>
      <c r="L38" s="18"/>
      <c r="M38" s="19"/>
      <c r="N38" s="18"/>
    </row>
    <row r="39" spans="1:14" x14ac:dyDescent="0.25">
      <c r="A39" s="74"/>
      <c r="B39" s="18"/>
      <c r="C39" s="19"/>
      <c r="D39" s="18"/>
      <c r="E39" s="19"/>
      <c r="F39" s="18"/>
      <c r="G39" s="19"/>
      <c r="H39" s="18"/>
      <c r="I39" s="19"/>
      <c r="J39" s="74"/>
      <c r="K39" s="19"/>
      <c r="L39" s="18"/>
      <c r="M39" s="19"/>
      <c r="N39" s="18"/>
    </row>
    <row r="40" spans="1:14" x14ac:dyDescent="0.25">
      <c r="A40" s="74"/>
      <c r="B40" s="18"/>
      <c r="C40" s="20"/>
      <c r="D40" s="20"/>
      <c r="E40" s="20"/>
      <c r="F40" s="20"/>
      <c r="G40" s="20"/>
      <c r="H40" s="20"/>
      <c r="I40" s="20"/>
      <c r="J40" s="74"/>
      <c r="K40" s="20"/>
      <c r="L40" s="20"/>
      <c r="M40" s="20"/>
      <c r="N40" s="20"/>
    </row>
    <row r="41" spans="1:14" x14ac:dyDescent="0.25">
      <c r="A41" s="21"/>
      <c r="B41" s="18"/>
      <c r="C41" s="19"/>
      <c r="D41" s="18"/>
      <c r="E41" s="19"/>
      <c r="F41" s="18"/>
      <c r="G41" s="19"/>
      <c r="H41" s="18"/>
      <c r="I41" s="19"/>
      <c r="J41" s="74"/>
      <c r="K41" s="19"/>
      <c r="L41" s="18"/>
      <c r="M41" s="19"/>
      <c r="N41" s="18"/>
    </row>
    <row r="42" spans="1:14" x14ac:dyDescent="0.25">
      <c r="A42" s="21"/>
      <c r="B42" s="18"/>
      <c r="C42" s="19"/>
      <c r="D42" s="18"/>
      <c r="E42" s="19"/>
      <c r="F42" s="18"/>
      <c r="G42" s="19"/>
      <c r="H42" s="18"/>
      <c r="I42" s="19"/>
      <c r="J42" s="18"/>
      <c r="K42" s="19"/>
      <c r="L42" s="18"/>
      <c r="M42" s="19"/>
      <c r="N42" s="18"/>
    </row>
    <row r="43" spans="1:14" x14ac:dyDescent="0.25">
      <c r="A43" s="21"/>
      <c r="B43" s="18"/>
      <c r="C43" s="19"/>
      <c r="D43" s="18"/>
      <c r="E43" s="19"/>
      <c r="F43" s="18"/>
      <c r="G43" s="19"/>
      <c r="H43" s="18"/>
      <c r="I43" s="19"/>
      <c r="J43" s="18"/>
      <c r="K43" s="19"/>
      <c r="L43" s="18"/>
      <c r="M43" s="19"/>
      <c r="N43" s="18"/>
    </row>
    <row r="44" spans="1:14" x14ac:dyDescent="0.25">
      <c r="A44" s="22"/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</row>
    <row r="45" spans="1:14" x14ac:dyDescent="0.25">
      <c r="A45" s="23"/>
      <c r="B45" s="23"/>
      <c r="C45" s="25"/>
      <c r="D45" s="26"/>
      <c r="E45" s="25"/>
      <c r="F45" s="26"/>
      <c r="G45" s="25"/>
      <c r="H45" s="26"/>
      <c r="I45" s="25"/>
      <c r="J45" s="26"/>
      <c r="K45" s="25"/>
      <c r="L45" s="26"/>
      <c r="M45" s="25"/>
      <c r="N45" s="2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Prefeitura Municipal de Itapoa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Reinilda</dc:creator>
  <cp:lastModifiedBy>Reinilda Fiorese</cp:lastModifiedBy>
  <cp:lastPrinted>2016-04-11T13:18:26Z</cp:lastPrinted>
  <dcterms:created xsi:type="dcterms:W3CDTF">2013-06-24T13:38:53Z</dcterms:created>
  <dcterms:modified xsi:type="dcterms:W3CDTF">2016-04-13T12:43:57Z</dcterms:modified>
</cp:coreProperties>
</file>